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741"/>
  </bookViews>
  <sheets>
    <sheet name="Смета" sheetId="5" r:id="rId1"/>
    <sheet name="Карниз 1" sheetId="8" r:id="rId2"/>
    <sheet name="Карниз 2" sheetId="42" r:id="rId3"/>
    <sheet name="Карниз 3" sheetId="43" r:id="rId4"/>
    <sheet name="Карниз 4" sheetId="44" r:id="rId5"/>
    <sheet name="Карниз 5" sheetId="41" r:id="rId6"/>
    <sheet name="Отчет" sheetId="9" r:id="rId7"/>
  </sheets>
  <externalReferences>
    <externalReference r:id="rId8"/>
  </externalReferences>
  <definedNames>
    <definedName name="_xlnm.Print_Area" localSheetId="0">Смета!$B$2:$G$38</definedName>
  </definedNames>
  <calcPr calcId="152511" refMode="R1C1"/>
</workbook>
</file>

<file path=xl/calcChain.xml><?xml version="1.0" encoding="utf-8"?>
<calcChain xmlns="http://schemas.openxmlformats.org/spreadsheetml/2006/main">
  <c r="E22" i="5" l="1"/>
  <c r="E21" i="5"/>
  <c r="E20" i="5" l="1"/>
  <c r="E36" i="8" l="1"/>
  <c r="E36" i="42"/>
  <c r="E36" i="43"/>
  <c r="E36" i="44"/>
  <c r="G36" i="44" s="1"/>
  <c r="E36" i="41"/>
  <c r="G22" i="5"/>
  <c r="H22" i="5"/>
  <c r="H21" i="5"/>
  <c r="H20" i="5"/>
  <c r="H19" i="5"/>
  <c r="G21" i="5"/>
  <c r="G20" i="5"/>
  <c r="G19" i="5"/>
  <c r="F22" i="5"/>
  <c r="F21" i="5"/>
  <c r="F20" i="5"/>
  <c r="F19" i="5"/>
  <c r="E19" i="5"/>
  <c r="D22" i="5"/>
  <c r="D21" i="5"/>
  <c r="D20" i="5"/>
  <c r="D19" i="5"/>
  <c r="C20" i="5"/>
  <c r="C21" i="5"/>
  <c r="C22" i="5"/>
  <c r="C19" i="5"/>
  <c r="C53" i="44"/>
  <c r="G47" i="44"/>
  <c r="G46" i="44"/>
  <c r="G45" i="44"/>
  <c r="G44" i="44"/>
  <c r="G43" i="44"/>
  <c r="G42" i="44"/>
  <c r="G41" i="44"/>
  <c r="G40" i="44"/>
  <c r="G39" i="44"/>
  <c r="G38" i="44"/>
  <c r="G37" i="44"/>
  <c r="G33" i="44"/>
  <c r="G32" i="44"/>
  <c r="G31" i="44"/>
  <c r="G30" i="44"/>
  <c r="G28" i="44"/>
  <c r="E27" i="44"/>
  <c r="G27" i="44" s="1"/>
  <c r="E26" i="44"/>
  <c r="G26" i="44" s="1"/>
  <c r="G25" i="44"/>
  <c r="G24" i="44"/>
  <c r="G23" i="44"/>
  <c r="G22" i="44"/>
  <c r="G21" i="44"/>
  <c r="G20" i="44"/>
  <c r="G9" i="44"/>
  <c r="G8" i="44"/>
  <c r="C8" i="44"/>
  <c r="C7" i="44"/>
  <c r="G6" i="44"/>
  <c r="C6" i="44"/>
  <c r="G5" i="44"/>
  <c r="C5" i="44"/>
  <c r="G3" i="44"/>
  <c r="G2" i="44"/>
  <c r="D2" i="44"/>
  <c r="C53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3" i="43"/>
  <c r="G32" i="43"/>
  <c r="G31" i="43"/>
  <c r="G30" i="43"/>
  <c r="G28" i="43"/>
  <c r="E27" i="43"/>
  <c r="G27" i="43" s="1"/>
  <c r="E26" i="43"/>
  <c r="G26" i="43" s="1"/>
  <c r="G25" i="43"/>
  <c r="G24" i="43"/>
  <c r="G23" i="43"/>
  <c r="G22" i="43"/>
  <c r="G21" i="43"/>
  <c r="G20" i="43"/>
  <c r="G9" i="43"/>
  <c r="G8" i="43"/>
  <c r="C8" i="43"/>
  <c r="C7" i="43"/>
  <c r="G6" i="43"/>
  <c r="C6" i="43"/>
  <c r="G5" i="43"/>
  <c r="C5" i="43"/>
  <c r="G3" i="43"/>
  <c r="G2" i="43"/>
  <c r="D2" i="43"/>
  <c r="C53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3" i="42"/>
  <c r="G32" i="42"/>
  <c r="G31" i="42"/>
  <c r="G30" i="42"/>
  <c r="G28" i="42"/>
  <c r="E27" i="42"/>
  <c r="G27" i="42" s="1"/>
  <c r="E26" i="42"/>
  <c r="G26" i="42" s="1"/>
  <c r="G25" i="42"/>
  <c r="G24" i="42"/>
  <c r="G23" i="42"/>
  <c r="G22" i="42"/>
  <c r="G21" i="42"/>
  <c r="G20" i="42"/>
  <c r="G9" i="42"/>
  <c r="G8" i="42"/>
  <c r="C8" i="42"/>
  <c r="C7" i="42"/>
  <c r="G6" i="42"/>
  <c r="C6" i="42"/>
  <c r="G5" i="42"/>
  <c r="C5" i="42"/>
  <c r="G3" i="42"/>
  <c r="G2" i="42"/>
  <c r="D2" i="42"/>
  <c r="G48" i="43" l="1"/>
  <c r="G48" i="44"/>
  <c r="G48" i="42"/>
  <c r="C53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3" i="41"/>
  <c r="G32" i="41"/>
  <c r="G31" i="41"/>
  <c r="G30" i="41"/>
  <c r="G28" i="41"/>
  <c r="G27" i="41"/>
  <c r="E27" i="41"/>
  <c r="E26" i="41"/>
  <c r="G26" i="41" s="1"/>
  <c r="G25" i="41"/>
  <c r="G24" i="41"/>
  <c r="G23" i="41"/>
  <c r="G22" i="41"/>
  <c r="G21" i="41"/>
  <c r="G20" i="41"/>
  <c r="G9" i="41"/>
  <c r="G8" i="41"/>
  <c r="C8" i="41"/>
  <c r="C7" i="41"/>
  <c r="G6" i="41"/>
  <c r="C6" i="41"/>
  <c r="G5" i="41"/>
  <c r="C5" i="41"/>
  <c r="G3" i="41"/>
  <c r="G2" i="41"/>
  <c r="D2" i="41"/>
  <c r="E27" i="8"/>
  <c r="E26" i="8"/>
  <c r="C18" i="5"/>
  <c r="J6" i="9" l="1"/>
  <c r="J19" i="5"/>
  <c r="J20" i="5"/>
  <c r="J7" i="9"/>
  <c r="J8" i="9"/>
  <c r="J21" i="5"/>
  <c r="G48" i="41"/>
  <c r="G47" i="8"/>
  <c r="G30" i="8"/>
  <c r="G28" i="8"/>
  <c r="G26" i="8"/>
  <c r="G23" i="8"/>
  <c r="G22" i="8"/>
  <c r="J22" i="5" l="1"/>
  <c r="J9" i="9"/>
  <c r="H18" i="5"/>
  <c r="G18" i="5"/>
  <c r="F18" i="5"/>
  <c r="E18" i="5"/>
  <c r="D18" i="5"/>
  <c r="G33" i="8" l="1"/>
  <c r="K21" i="5" l="1"/>
  <c r="K22" i="5"/>
  <c r="D8" i="9"/>
  <c r="D7" i="9"/>
  <c r="D6" i="9"/>
  <c r="D5" i="9"/>
  <c r="C53" i="8"/>
  <c r="E5" i="9"/>
  <c r="C8" i="8"/>
  <c r="C7" i="8"/>
  <c r="C6" i="8"/>
  <c r="G9" i="8"/>
  <c r="G8" i="8"/>
  <c r="G6" i="8"/>
  <c r="G5" i="8"/>
  <c r="G3" i="8"/>
  <c r="G2" i="8"/>
  <c r="D2" i="8"/>
  <c r="C5" i="8"/>
  <c r="K28" i="5"/>
  <c r="K5" i="9" s="1"/>
  <c r="K19" i="5" l="1"/>
  <c r="K20" i="5"/>
  <c r="H2" i="9"/>
  <c r="G32" i="8" l="1"/>
  <c r="G20" i="8" l="1"/>
  <c r="G31" i="8"/>
  <c r="G24" i="8" l="1"/>
  <c r="G25" i="8"/>
  <c r="G27" i="8"/>
  <c r="G37" i="8"/>
  <c r="G38" i="8"/>
  <c r="G39" i="8"/>
  <c r="G40" i="8"/>
  <c r="G41" i="8"/>
  <c r="G42" i="8"/>
  <c r="G43" i="8"/>
  <c r="G44" i="8"/>
  <c r="G45" i="8"/>
  <c r="G46" i="8"/>
  <c r="G36" i="8"/>
  <c r="G21" i="8" l="1"/>
  <c r="G48" i="8" s="1"/>
  <c r="J5" i="9" s="1"/>
  <c r="D16" i="9" s="1"/>
  <c r="J18" i="5" l="1"/>
  <c r="K18" i="5" s="1"/>
  <c r="I29" i="5" s="1"/>
  <c r="D17" i="9" s="1"/>
  <c r="D15" i="9" s="1"/>
</calcChain>
</file>

<file path=xl/sharedStrings.xml><?xml version="1.0" encoding="utf-8"?>
<sst xmlns="http://schemas.openxmlformats.org/spreadsheetml/2006/main" count="410" uniqueCount="105">
  <si>
    <t>Наменование</t>
  </si>
  <si>
    <t>Стоимость</t>
  </si>
  <si>
    <t>Сумма</t>
  </si>
  <si>
    <t>Настенный блок управления</t>
  </si>
  <si>
    <t>Переносной пульт</t>
  </si>
  <si>
    <t>Количество</t>
  </si>
  <si>
    <t>Белый</t>
  </si>
  <si>
    <t>Серый, 9 каналов</t>
  </si>
  <si>
    <t>Беспроводной, белый, 1 канал</t>
  </si>
  <si>
    <t>Беспроводной, белый, 2 канала</t>
  </si>
  <si>
    <t>Беспроводной, белый, 4 канала</t>
  </si>
  <si>
    <t>Двигатель для подъемных штор</t>
  </si>
  <si>
    <t>БЛАНК ЗАКАЗА</t>
  </si>
  <si>
    <t>НА ЭЛЕКТРОКАРНИЗЫ</t>
  </si>
  <si>
    <t>Дата приема</t>
  </si>
  <si>
    <t>Дата готовности</t>
  </si>
  <si>
    <t>ФИО заказчика</t>
  </si>
  <si>
    <t>Телефон</t>
  </si>
  <si>
    <t>Адрес</t>
  </si>
  <si>
    <t>Вид упаковки</t>
  </si>
  <si>
    <t>Оплата</t>
  </si>
  <si>
    <t>Крепление</t>
  </si>
  <si>
    <t>безнал.</t>
  </si>
  <si>
    <t>Настройка системы</t>
  </si>
  <si>
    <t>Итого</t>
  </si>
  <si>
    <t xml:space="preserve">Труба для подъемных систем </t>
  </si>
  <si>
    <t>Высота</t>
  </si>
  <si>
    <t>№</t>
  </si>
  <si>
    <t>С правилами, выбором и размерами товара согласен</t>
  </si>
  <si>
    <t>ФИО</t>
  </si>
  <si>
    <t>подпись</t>
  </si>
  <si>
    <t>Заказ принял</t>
  </si>
  <si>
    <t>наличн.</t>
  </si>
  <si>
    <t>Ткань</t>
  </si>
  <si>
    <t>Транспортная компания, город</t>
  </si>
  <si>
    <t>Паспортные данные</t>
  </si>
  <si>
    <t>наличный</t>
  </si>
  <si>
    <t>Cеть салонов штор и текстиля</t>
  </si>
  <si>
    <t>ООО "Кортинас" ИНН 7814496398 Санкт-Петербург, Коломяжский пр., 20</t>
  </si>
  <si>
    <r>
      <t xml:space="preserve"> (812) 300-57-54 </t>
    </r>
    <r>
      <rPr>
        <u/>
        <sz val="10"/>
        <color theme="1"/>
        <rFont val="Times New Roman"/>
        <family val="1"/>
        <charset val="204"/>
      </rPr>
      <t xml:space="preserve">Textile-details@mail.ru </t>
    </r>
  </si>
  <si>
    <t>Ширина</t>
  </si>
  <si>
    <t>по ткани (м)</t>
  </si>
  <si>
    <t>габарит  (м)</t>
  </si>
  <si>
    <t>(м)</t>
  </si>
  <si>
    <t>потолоч./настен.</t>
  </si>
  <si>
    <t>Примечание</t>
  </si>
  <si>
    <t>Доставка до ТК (до 10шт)</t>
  </si>
  <si>
    <t xml:space="preserve">ООО "Кортинас" ИНН 7814496398 </t>
  </si>
  <si>
    <t>Санкт-Петербург, Коломяжский пр., 20</t>
  </si>
  <si>
    <t xml:space="preserve"> (812) 300-57-54 Textile-details@mail.ru </t>
  </si>
  <si>
    <t>Источник информации о нас</t>
  </si>
  <si>
    <t>Рулонные и римские шторы</t>
  </si>
  <si>
    <t>/</t>
  </si>
  <si>
    <t>Заказчик</t>
  </si>
  <si>
    <t>Дата</t>
  </si>
  <si>
    <t>Длительность выполнения</t>
  </si>
  <si>
    <t>Мастер</t>
  </si>
  <si>
    <t>Услуги мастера</t>
  </si>
  <si>
    <t>Прием</t>
  </si>
  <si>
    <t>Выдача</t>
  </si>
  <si>
    <t>доставка</t>
  </si>
  <si>
    <t>установка</t>
  </si>
  <si>
    <t>Бланк отчета на электрокарниз №</t>
  </si>
  <si>
    <t>настройка</t>
  </si>
  <si>
    <t>Ткань, артикул</t>
  </si>
  <si>
    <t>Ширина м</t>
  </si>
  <si>
    <t>Управление</t>
  </si>
  <si>
    <t>Кол-во</t>
  </si>
  <si>
    <t>Цена</t>
  </si>
  <si>
    <t>по ткани</t>
  </si>
  <si>
    <t>габарит</t>
  </si>
  <si>
    <t>справа/слева</t>
  </si>
  <si>
    <t>настенное/ потолочное</t>
  </si>
  <si>
    <t>справа/ слева</t>
  </si>
  <si>
    <t>ТК, город</t>
  </si>
  <si>
    <r>
      <rPr>
        <b/>
        <i/>
        <sz val="12"/>
        <color theme="1"/>
        <rFont val="Times New Roman"/>
        <family val="1"/>
        <charset val="204"/>
      </rPr>
      <t xml:space="preserve">Ориентировочная </t>
    </r>
    <r>
      <rPr>
        <i/>
        <sz val="12"/>
        <color theme="1"/>
        <rFont val="Times New Roman"/>
        <family val="1"/>
        <charset val="204"/>
      </rPr>
      <t>стоимость доставки по городу</t>
    </r>
  </si>
  <si>
    <t>замеров и монтажа карнизов</t>
  </si>
  <si>
    <t>К качеству и комплектации претензий нет</t>
  </si>
  <si>
    <t>Стоимость карнизов</t>
  </si>
  <si>
    <t>Работа мастера</t>
  </si>
  <si>
    <t>Стоимость заказа</t>
  </si>
  <si>
    <t>Колечки для римских</t>
  </si>
  <si>
    <t>Стержни для римских</t>
  </si>
  <si>
    <t>Утяжелитель для римских</t>
  </si>
  <si>
    <r>
      <t xml:space="preserve">Подъемная каретка римской шторы                </t>
    </r>
    <r>
      <rPr>
        <sz val="14"/>
        <color rgb="FFFF0000"/>
        <rFont val="Times New Roman"/>
        <family val="1"/>
        <charset val="204"/>
      </rPr>
      <t>D 50</t>
    </r>
  </si>
  <si>
    <t>Алюминиевый профиль с липучкой для римской шторы (м)</t>
  </si>
  <si>
    <t>Кронштейн настенный</t>
  </si>
  <si>
    <t>Длина кронштейна _______ (см)</t>
  </si>
  <si>
    <r>
      <t xml:space="preserve">К25-4Е аккумуляторный                      </t>
    </r>
    <r>
      <rPr>
        <sz val="14"/>
        <color rgb="FFFF0000"/>
        <rFont val="Times New Roman"/>
        <family val="1"/>
        <charset val="204"/>
      </rPr>
      <t>D 38</t>
    </r>
  </si>
  <si>
    <t>Белый для К25-4Е аккумуляторного двигателя</t>
  </si>
  <si>
    <r>
      <t xml:space="preserve">KT45                               </t>
    </r>
    <r>
      <rPr>
        <sz val="14"/>
        <color rgb="FFFF0000"/>
        <rFont val="Times New Roman"/>
        <family val="1"/>
        <charset val="204"/>
      </rPr>
      <t>D 50</t>
    </r>
  </si>
  <si>
    <r>
      <t xml:space="preserve">КТ35                               </t>
    </r>
    <r>
      <rPr>
        <sz val="14"/>
        <color rgb="FFFF0000"/>
        <rFont val="Times New Roman"/>
        <family val="1"/>
        <charset val="204"/>
      </rPr>
      <t>D 40 / 50</t>
    </r>
  </si>
  <si>
    <r>
      <t xml:space="preserve">КТ25                                  </t>
    </r>
    <r>
      <rPr>
        <sz val="14"/>
        <color rgb="FFFF0000"/>
        <rFont val="Times New Roman"/>
        <family val="1"/>
        <charset val="204"/>
      </rPr>
      <t>D 38</t>
    </r>
  </si>
  <si>
    <r>
      <t xml:space="preserve">Длина (м)                         </t>
    </r>
    <r>
      <rPr>
        <sz val="14"/>
        <color rgb="FFFF0000"/>
        <rFont val="Times New Roman"/>
        <family val="1"/>
        <charset val="204"/>
      </rPr>
      <t>D 38 / 40 / 50</t>
    </r>
  </si>
  <si>
    <r>
      <t xml:space="preserve">Кронштейн (пара)                                           </t>
    </r>
    <r>
      <rPr>
        <sz val="14"/>
        <color rgb="FFFF0000"/>
        <rFont val="Times New Roman"/>
        <family val="1"/>
        <charset val="204"/>
      </rPr>
      <t>D 38</t>
    </r>
  </si>
  <si>
    <r>
      <t xml:space="preserve">Кронштейн (пара)                                              </t>
    </r>
    <r>
      <rPr>
        <sz val="14"/>
        <color rgb="FFFF0000"/>
        <rFont val="Times New Roman"/>
        <family val="1"/>
        <charset val="204"/>
      </rPr>
      <t>D 40 / 50</t>
    </r>
  </si>
  <si>
    <r>
      <t xml:space="preserve">Кронштейн проходной                                        </t>
    </r>
    <r>
      <rPr>
        <sz val="14"/>
        <color rgb="FFFF0000"/>
        <rFont val="Times New Roman"/>
        <family val="1"/>
        <charset val="204"/>
      </rPr>
      <t>D 40 / 50</t>
    </r>
  </si>
  <si>
    <r>
      <t xml:space="preserve">Закрытая кассета (м)                                              </t>
    </r>
    <r>
      <rPr>
        <sz val="14"/>
        <color rgb="FFFF0000"/>
        <rFont val="Times New Roman"/>
        <family val="1"/>
        <charset val="204"/>
      </rPr>
      <t>D 38 / 40</t>
    </r>
  </si>
  <si>
    <t>СПЕЦИФИЯ</t>
  </si>
  <si>
    <t>Проводной, белый                      1 канал</t>
  </si>
  <si>
    <t>Проводной, белый               2 канала</t>
  </si>
  <si>
    <t>Проводной, серый                1 канал</t>
  </si>
  <si>
    <t>Проводной, серый                    2 канала</t>
  </si>
  <si>
    <t>Проводной, серый                    4 канала</t>
  </si>
  <si>
    <t xml:space="preserve">Полная стоимость заказа без учета стоимости замеров, доставки по Санкт-Петербургу и монтажа карнизов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</si>
</sst>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0D13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 applyProtection="1">
      <protection locked="0"/>
    </xf>
    <xf numFmtId="0" fontId="7" fillId="0" borderId="0" xfId="0" applyFont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3" borderId="10" xfId="0" applyFont="1" applyFill="1" applyBorder="1" applyAlignment="1" applyProtection="1">
      <alignment horizontal="center"/>
      <protection locked="0"/>
    </xf>
    <xf numFmtId="0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4" fontId="10" fillId="0" borderId="10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0" fontId="18" fillId="0" borderId="1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left" vertical="center" wrapText="1"/>
    </xf>
    <xf numFmtId="1" fontId="7" fillId="0" borderId="19" xfId="0" applyNumberFormat="1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1" fontId="1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2" fillId="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3" fontId="10" fillId="3" borderId="3" xfId="0" applyNumberFormat="1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 vertical="center" wrapText="1"/>
    </xf>
    <xf numFmtId="164" fontId="1" fillId="2" borderId="39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8.jpeg"/><Relationship Id="rId26" Type="http://schemas.openxmlformats.org/officeDocument/2006/relationships/image" Target="../media/image25.jpg"/><Relationship Id="rId3" Type="http://schemas.openxmlformats.org/officeDocument/2006/relationships/image" Target="../media/image4.jpeg"/><Relationship Id="rId21" Type="http://schemas.openxmlformats.org/officeDocument/2006/relationships/image" Target="../media/image20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7.jpeg"/><Relationship Id="rId25" Type="http://schemas.openxmlformats.org/officeDocument/2006/relationships/image" Target="../media/image24.jpg"/><Relationship Id="rId2" Type="http://schemas.openxmlformats.org/officeDocument/2006/relationships/image" Target="../media/image3.jpeg"/><Relationship Id="rId16" Type="http://schemas.microsoft.com/office/2007/relationships/hdphoto" Target="../media/hdphoto1.wdp"/><Relationship Id="rId20" Type="http://schemas.openxmlformats.org/officeDocument/2006/relationships/image" Target="../media/image1.jpeg"/><Relationship Id="rId29" Type="http://schemas.openxmlformats.org/officeDocument/2006/relationships/image" Target="../media/image28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24" Type="http://schemas.openxmlformats.org/officeDocument/2006/relationships/image" Target="../media/image23.jpg"/><Relationship Id="rId5" Type="http://schemas.openxmlformats.org/officeDocument/2006/relationships/image" Target="../media/image6.jpeg"/><Relationship Id="rId15" Type="http://schemas.openxmlformats.org/officeDocument/2006/relationships/image" Target="../media/image16.png"/><Relationship Id="rId23" Type="http://schemas.openxmlformats.org/officeDocument/2006/relationships/image" Target="../media/image22.jpeg"/><Relationship Id="rId28" Type="http://schemas.openxmlformats.org/officeDocument/2006/relationships/image" Target="../media/image27.jpg"/><Relationship Id="rId10" Type="http://schemas.openxmlformats.org/officeDocument/2006/relationships/image" Target="../media/image11.jpeg"/><Relationship Id="rId19" Type="http://schemas.openxmlformats.org/officeDocument/2006/relationships/image" Target="../media/image19.jp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1.jpg"/><Relationship Id="rId27" Type="http://schemas.openxmlformats.org/officeDocument/2006/relationships/image" Target="../media/image2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8.jpeg"/><Relationship Id="rId26" Type="http://schemas.openxmlformats.org/officeDocument/2006/relationships/image" Target="../media/image25.jpg"/><Relationship Id="rId3" Type="http://schemas.openxmlformats.org/officeDocument/2006/relationships/image" Target="../media/image4.jpeg"/><Relationship Id="rId21" Type="http://schemas.openxmlformats.org/officeDocument/2006/relationships/image" Target="../media/image20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7.jpeg"/><Relationship Id="rId25" Type="http://schemas.openxmlformats.org/officeDocument/2006/relationships/image" Target="../media/image24.jpg"/><Relationship Id="rId2" Type="http://schemas.openxmlformats.org/officeDocument/2006/relationships/image" Target="../media/image3.jpeg"/><Relationship Id="rId16" Type="http://schemas.microsoft.com/office/2007/relationships/hdphoto" Target="../media/hdphoto1.wdp"/><Relationship Id="rId20" Type="http://schemas.openxmlformats.org/officeDocument/2006/relationships/image" Target="../media/image1.jpeg"/><Relationship Id="rId29" Type="http://schemas.openxmlformats.org/officeDocument/2006/relationships/image" Target="../media/image28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24" Type="http://schemas.openxmlformats.org/officeDocument/2006/relationships/image" Target="../media/image23.jpg"/><Relationship Id="rId5" Type="http://schemas.openxmlformats.org/officeDocument/2006/relationships/image" Target="../media/image6.jpeg"/><Relationship Id="rId15" Type="http://schemas.openxmlformats.org/officeDocument/2006/relationships/image" Target="../media/image16.png"/><Relationship Id="rId23" Type="http://schemas.openxmlformats.org/officeDocument/2006/relationships/image" Target="../media/image22.jpeg"/><Relationship Id="rId28" Type="http://schemas.openxmlformats.org/officeDocument/2006/relationships/image" Target="../media/image27.jpg"/><Relationship Id="rId10" Type="http://schemas.openxmlformats.org/officeDocument/2006/relationships/image" Target="../media/image11.jpeg"/><Relationship Id="rId19" Type="http://schemas.openxmlformats.org/officeDocument/2006/relationships/image" Target="../media/image19.jp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1.jpg"/><Relationship Id="rId27" Type="http://schemas.openxmlformats.org/officeDocument/2006/relationships/image" Target="../media/image26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8.jpeg"/><Relationship Id="rId26" Type="http://schemas.openxmlformats.org/officeDocument/2006/relationships/image" Target="../media/image25.jpg"/><Relationship Id="rId3" Type="http://schemas.openxmlformats.org/officeDocument/2006/relationships/image" Target="../media/image4.jpeg"/><Relationship Id="rId21" Type="http://schemas.openxmlformats.org/officeDocument/2006/relationships/image" Target="../media/image20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7.jpeg"/><Relationship Id="rId25" Type="http://schemas.openxmlformats.org/officeDocument/2006/relationships/image" Target="../media/image24.jpg"/><Relationship Id="rId2" Type="http://schemas.openxmlformats.org/officeDocument/2006/relationships/image" Target="../media/image3.jpeg"/><Relationship Id="rId16" Type="http://schemas.microsoft.com/office/2007/relationships/hdphoto" Target="../media/hdphoto1.wdp"/><Relationship Id="rId20" Type="http://schemas.openxmlformats.org/officeDocument/2006/relationships/image" Target="../media/image1.jpeg"/><Relationship Id="rId29" Type="http://schemas.openxmlformats.org/officeDocument/2006/relationships/image" Target="../media/image28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24" Type="http://schemas.openxmlformats.org/officeDocument/2006/relationships/image" Target="../media/image23.jpg"/><Relationship Id="rId5" Type="http://schemas.openxmlformats.org/officeDocument/2006/relationships/image" Target="../media/image6.jpeg"/><Relationship Id="rId15" Type="http://schemas.openxmlformats.org/officeDocument/2006/relationships/image" Target="../media/image16.png"/><Relationship Id="rId23" Type="http://schemas.openxmlformats.org/officeDocument/2006/relationships/image" Target="../media/image22.jpeg"/><Relationship Id="rId28" Type="http://schemas.openxmlformats.org/officeDocument/2006/relationships/image" Target="../media/image27.jpg"/><Relationship Id="rId10" Type="http://schemas.openxmlformats.org/officeDocument/2006/relationships/image" Target="../media/image11.jpeg"/><Relationship Id="rId19" Type="http://schemas.openxmlformats.org/officeDocument/2006/relationships/image" Target="../media/image19.jp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1.jpg"/><Relationship Id="rId27" Type="http://schemas.openxmlformats.org/officeDocument/2006/relationships/image" Target="../media/image26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8.jpeg"/><Relationship Id="rId26" Type="http://schemas.openxmlformats.org/officeDocument/2006/relationships/image" Target="../media/image25.jpg"/><Relationship Id="rId3" Type="http://schemas.openxmlformats.org/officeDocument/2006/relationships/image" Target="../media/image4.jpeg"/><Relationship Id="rId21" Type="http://schemas.openxmlformats.org/officeDocument/2006/relationships/image" Target="../media/image20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7.jpeg"/><Relationship Id="rId25" Type="http://schemas.openxmlformats.org/officeDocument/2006/relationships/image" Target="../media/image24.jpg"/><Relationship Id="rId2" Type="http://schemas.openxmlformats.org/officeDocument/2006/relationships/image" Target="../media/image3.jpeg"/><Relationship Id="rId16" Type="http://schemas.microsoft.com/office/2007/relationships/hdphoto" Target="../media/hdphoto1.wdp"/><Relationship Id="rId20" Type="http://schemas.openxmlformats.org/officeDocument/2006/relationships/image" Target="../media/image1.jpeg"/><Relationship Id="rId29" Type="http://schemas.openxmlformats.org/officeDocument/2006/relationships/image" Target="../media/image28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24" Type="http://schemas.openxmlformats.org/officeDocument/2006/relationships/image" Target="../media/image23.jpg"/><Relationship Id="rId5" Type="http://schemas.openxmlformats.org/officeDocument/2006/relationships/image" Target="../media/image6.jpeg"/><Relationship Id="rId15" Type="http://schemas.openxmlformats.org/officeDocument/2006/relationships/image" Target="../media/image16.png"/><Relationship Id="rId23" Type="http://schemas.openxmlformats.org/officeDocument/2006/relationships/image" Target="../media/image22.jpeg"/><Relationship Id="rId28" Type="http://schemas.openxmlformats.org/officeDocument/2006/relationships/image" Target="../media/image27.jpg"/><Relationship Id="rId10" Type="http://schemas.openxmlformats.org/officeDocument/2006/relationships/image" Target="../media/image11.jpeg"/><Relationship Id="rId19" Type="http://schemas.openxmlformats.org/officeDocument/2006/relationships/image" Target="../media/image19.jp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1.jpg"/><Relationship Id="rId27" Type="http://schemas.openxmlformats.org/officeDocument/2006/relationships/image" Target="../media/image26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8.jpeg"/><Relationship Id="rId26" Type="http://schemas.openxmlformats.org/officeDocument/2006/relationships/image" Target="../media/image25.jpg"/><Relationship Id="rId3" Type="http://schemas.openxmlformats.org/officeDocument/2006/relationships/image" Target="../media/image4.jpeg"/><Relationship Id="rId21" Type="http://schemas.openxmlformats.org/officeDocument/2006/relationships/image" Target="../media/image20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7.jpeg"/><Relationship Id="rId25" Type="http://schemas.openxmlformats.org/officeDocument/2006/relationships/image" Target="../media/image24.jpg"/><Relationship Id="rId2" Type="http://schemas.openxmlformats.org/officeDocument/2006/relationships/image" Target="../media/image3.jpeg"/><Relationship Id="rId16" Type="http://schemas.microsoft.com/office/2007/relationships/hdphoto" Target="../media/hdphoto1.wdp"/><Relationship Id="rId20" Type="http://schemas.openxmlformats.org/officeDocument/2006/relationships/image" Target="../media/image1.jpeg"/><Relationship Id="rId29" Type="http://schemas.openxmlformats.org/officeDocument/2006/relationships/image" Target="../media/image28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24" Type="http://schemas.openxmlformats.org/officeDocument/2006/relationships/image" Target="../media/image23.jpg"/><Relationship Id="rId5" Type="http://schemas.openxmlformats.org/officeDocument/2006/relationships/image" Target="../media/image6.jpeg"/><Relationship Id="rId15" Type="http://schemas.openxmlformats.org/officeDocument/2006/relationships/image" Target="../media/image16.png"/><Relationship Id="rId23" Type="http://schemas.openxmlformats.org/officeDocument/2006/relationships/image" Target="../media/image22.jpeg"/><Relationship Id="rId28" Type="http://schemas.openxmlformats.org/officeDocument/2006/relationships/image" Target="../media/image27.jpg"/><Relationship Id="rId10" Type="http://schemas.openxmlformats.org/officeDocument/2006/relationships/image" Target="../media/image11.jpeg"/><Relationship Id="rId19" Type="http://schemas.openxmlformats.org/officeDocument/2006/relationships/image" Target="../media/image19.jp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1.jpg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142875</xdr:rowOff>
    </xdr:from>
    <xdr:to>
      <xdr:col>3</xdr:col>
      <xdr:colOff>723899</xdr:colOff>
      <xdr:row>7</xdr:row>
      <xdr:rowOff>51378</xdr:rowOff>
    </xdr:to>
    <xdr:pic>
      <xdr:nvPicPr>
        <xdr:cNvPr id="2" name="Рисунок 1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895350" y="714375"/>
          <a:ext cx="1952624" cy="670503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538387</xdr:colOff>
      <xdr:row>39</xdr:row>
      <xdr:rowOff>123825</xdr:rowOff>
    </xdr:from>
    <xdr:to>
      <xdr:col>1</xdr:col>
      <xdr:colOff>1258387</xdr:colOff>
      <xdr:row>39</xdr:row>
      <xdr:rowOff>843825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106870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538387</xdr:colOff>
      <xdr:row>40</xdr:row>
      <xdr:rowOff>92850</xdr:rowOff>
    </xdr:from>
    <xdr:to>
      <xdr:col>1</xdr:col>
      <xdr:colOff>1258387</xdr:colOff>
      <xdr:row>40</xdr:row>
      <xdr:rowOff>812850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116085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536493</xdr:colOff>
      <xdr:row>41</xdr:row>
      <xdr:rowOff>109500</xdr:rowOff>
    </xdr:from>
    <xdr:to>
      <xdr:col>1</xdr:col>
      <xdr:colOff>1260282</xdr:colOff>
      <xdr:row>41</xdr:row>
      <xdr:rowOff>829500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93" y="125777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532518</xdr:colOff>
      <xdr:row>42</xdr:row>
      <xdr:rowOff>107100</xdr:rowOff>
    </xdr:from>
    <xdr:to>
      <xdr:col>1</xdr:col>
      <xdr:colOff>1264257</xdr:colOff>
      <xdr:row>42</xdr:row>
      <xdr:rowOff>827100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18" y="135278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549107</xdr:colOff>
      <xdr:row>43</xdr:row>
      <xdr:rowOff>133275</xdr:rowOff>
    </xdr:from>
    <xdr:to>
      <xdr:col>1</xdr:col>
      <xdr:colOff>1247668</xdr:colOff>
      <xdr:row>43</xdr:row>
      <xdr:rowOff>853275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707" y="145065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178387</xdr:colOff>
      <xdr:row>45</xdr:row>
      <xdr:rowOff>38100</xdr:rowOff>
    </xdr:from>
    <xdr:to>
      <xdr:col>1</xdr:col>
      <xdr:colOff>1618387</xdr:colOff>
      <xdr:row>45</xdr:row>
      <xdr:rowOff>927103</xdr:rowOff>
    </xdr:to>
    <xdr:pic>
      <xdr:nvPicPr>
        <xdr:cNvPr id="23" name="Рисунок 22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87987" y="163163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256945</xdr:colOff>
      <xdr:row>44</xdr:row>
      <xdr:rowOff>28575</xdr:rowOff>
    </xdr:from>
    <xdr:to>
      <xdr:col>1</xdr:col>
      <xdr:colOff>1539830</xdr:colOff>
      <xdr:row>44</xdr:row>
      <xdr:rowOff>928575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545" y="153543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531397</xdr:colOff>
      <xdr:row>36</xdr:row>
      <xdr:rowOff>95250</xdr:rowOff>
    </xdr:from>
    <xdr:to>
      <xdr:col>1</xdr:col>
      <xdr:colOff>1265377</xdr:colOff>
      <xdr:row>36</xdr:row>
      <xdr:rowOff>815250</xdr:rowOff>
    </xdr:to>
    <xdr:pic>
      <xdr:nvPicPr>
        <xdr:cNvPr id="25" name="Рисунок 24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40997" y="78009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533014</xdr:colOff>
      <xdr:row>37</xdr:row>
      <xdr:rowOff>95251</xdr:rowOff>
    </xdr:from>
    <xdr:to>
      <xdr:col>1</xdr:col>
      <xdr:colOff>1263760</xdr:colOff>
      <xdr:row>37</xdr:row>
      <xdr:rowOff>815251</xdr:rowOff>
    </xdr:to>
    <xdr:pic>
      <xdr:nvPicPr>
        <xdr:cNvPr id="26" name="Рисунок 25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42614" y="87534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536587</xdr:colOff>
      <xdr:row>38</xdr:row>
      <xdr:rowOff>104775</xdr:rowOff>
    </xdr:from>
    <xdr:to>
      <xdr:col>1</xdr:col>
      <xdr:colOff>1260188</xdr:colOff>
      <xdr:row>38</xdr:row>
      <xdr:rowOff>824775</xdr:rowOff>
    </xdr:to>
    <xdr:pic>
      <xdr:nvPicPr>
        <xdr:cNvPr id="27" name="Рисунок 26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46187" y="97155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23</xdr:row>
      <xdr:rowOff>85726</xdr:rowOff>
    </xdr:from>
    <xdr:to>
      <xdr:col>1</xdr:col>
      <xdr:colOff>1744387</xdr:colOff>
      <xdr:row>23</xdr:row>
      <xdr:rowOff>851789</xdr:rowOff>
    </xdr:to>
    <xdr:pic>
      <xdr:nvPicPr>
        <xdr:cNvPr id="28" name="Рисунок 27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29718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24</xdr:row>
      <xdr:rowOff>76200</xdr:rowOff>
    </xdr:from>
    <xdr:to>
      <xdr:col>1</xdr:col>
      <xdr:colOff>1744387</xdr:colOff>
      <xdr:row>24</xdr:row>
      <xdr:rowOff>923902</xdr:rowOff>
    </xdr:to>
    <xdr:pic>
      <xdr:nvPicPr>
        <xdr:cNvPr id="29" name="Рисунок 28" descr="http://www.kecomotor.com/en/upload/201112086233466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7" t="16905" b="11748"/>
        <a:stretch/>
      </xdr:blipFill>
      <xdr:spPr bwMode="auto">
        <a:xfrm>
          <a:off x="661987" y="3914775"/>
          <a:ext cx="1692000" cy="847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241198</xdr:colOff>
      <xdr:row>20</xdr:row>
      <xdr:rowOff>85725</xdr:rowOff>
    </xdr:from>
    <xdr:to>
      <xdr:col>1</xdr:col>
      <xdr:colOff>1555576</xdr:colOff>
      <xdr:row>20</xdr:row>
      <xdr:rowOff>913725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98" y="2019300"/>
          <a:ext cx="131437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644887</xdr:colOff>
      <xdr:row>35</xdr:row>
      <xdr:rowOff>38100</xdr:rowOff>
    </xdr:from>
    <xdr:to>
      <xdr:col>1</xdr:col>
      <xdr:colOff>1151887</xdr:colOff>
      <xdr:row>35</xdr:row>
      <xdr:rowOff>470100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87" y="7239000"/>
          <a:ext cx="507000" cy="432000"/>
        </a:xfrm>
        <a:prstGeom prst="rect">
          <a:avLst/>
        </a:prstGeom>
      </xdr:spPr>
    </xdr:pic>
    <xdr:clientData/>
  </xdr:twoCellAnchor>
  <xdr:oneCellAnchor>
    <xdr:from>
      <xdr:col>1</xdr:col>
      <xdr:colOff>481999</xdr:colOff>
      <xdr:row>30</xdr:row>
      <xdr:rowOff>57150</xdr:rowOff>
    </xdr:from>
    <xdr:ext cx="832776" cy="828000"/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colorTemperature colorTemp="7200"/>
                  </a14:imgEffect>
                  <a14:imgEffect>
                    <a14:saturation sat="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99" y="14182725"/>
          <a:ext cx="832776" cy="828000"/>
        </a:xfrm>
        <a:prstGeom prst="rect">
          <a:avLst/>
        </a:prstGeom>
      </xdr:spPr>
    </xdr:pic>
    <xdr:clientData/>
  </xdr:oneCellAnchor>
  <xdr:twoCellAnchor editAs="oneCell">
    <xdr:from>
      <xdr:col>1</xdr:col>
      <xdr:colOff>114666</xdr:colOff>
      <xdr:row>31</xdr:row>
      <xdr:rowOff>285749</xdr:rowOff>
    </xdr:from>
    <xdr:to>
      <xdr:col>1</xdr:col>
      <xdr:colOff>1682108</xdr:colOff>
      <xdr:row>31</xdr:row>
      <xdr:rowOff>717749</xdr:rowOff>
    </xdr:to>
    <xdr:pic>
      <xdr:nvPicPr>
        <xdr:cNvPr id="36" name="Рисунок 35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24266" y="9648824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337187</xdr:colOff>
      <xdr:row>19</xdr:row>
      <xdr:rowOff>57150</xdr:rowOff>
    </xdr:from>
    <xdr:to>
      <xdr:col>1</xdr:col>
      <xdr:colOff>1459587</xdr:colOff>
      <xdr:row>19</xdr:row>
      <xdr:rowOff>885150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7" y="1057275"/>
          <a:ext cx="11224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477024</xdr:colOff>
      <xdr:row>26</xdr:row>
      <xdr:rowOff>104775</xdr:rowOff>
    </xdr:from>
    <xdr:to>
      <xdr:col>1</xdr:col>
      <xdr:colOff>1319751</xdr:colOff>
      <xdr:row>26</xdr:row>
      <xdr:rowOff>824775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624" y="4895850"/>
          <a:ext cx="842727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9</xdr:row>
      <xdr:rowOff>28575</xdr:rowOff>
    </xdr:from>
    <xdr:to>
      <xdr:col>6</xdr:col>
      <xdr:colOff>1147774</xdr:colOff>
      <xdr:row>12</xdr:row>
      <xdr:rowOff>161925</xdr:rowOff>
    </xdr:to>
    <xdr:pic>
      <xdr:nvPicPr>
        <xdr:cNvPr id="32" name="Рисунок 31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504826</xdr:colOff>
      <xdr:row>32</xdr:row>
      <xdr:rowOff>123825</xdr:rowOff>
    </xdr:from>
    <xdr:to>
      <xdr:col>1</xdr:col>
      <xdr:colOff>1240309</xdr:colOff>
      <xdr:row>32</xdr:row>
      <xdr:rowOff>843825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10439400"/>
          <a:ext cx="735483" cy="720000"/>
        </a:xfrm>
        <a:prstGeom prst="rect">
          <a:avLst/>
        </a:prstGeom>
      </xdr:spPr>
    </xdr:pic>
    <xdr:clientData/>
  </xdr:twoCellAnchor>
  <xdr:oneCellAnchor>
    <xdr:from>
      <xdr:col>1</xdr:col>
      <xdr:colOff>52387</xdr:colOff>
      <xdr:row>21</xdr:row>
      <xdr:rowOff>85726</xdr:rowOff>
    </xdr:from>
    <xdr:ext cx="1692000" cy="766063"/>
    <xdr:pic>
      <xdr:nvPicPr>
        <xdr:cNvPr id="33" name="Рисунок 32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65913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180975</xdr:colOff>
      <xdr:row>28</xdr:row>
      <xdr:rowOff>38100</xdr:rowOff>
    </xdr:from>
    <xdr:to>
      <xdr:col>1</xdr:col>
      <xdr:colOff>1638975</xdr:colOff>
      <xdr:row>28</xdr:row>
      <xdr:rowOff>912900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2258675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22</xdr:row>
      <xdr:rowOff>47624</xdr:rowOff>
    </xdr:from>
    <xdr:to>
      <xdr:col>1</xdr:col>
      <xdr:colOff>1392011</xdr:colOff>
      <xdr:row>22</xdr:row>
      <xdr:rowOff>875624</xdr:rowOff>
    </xdr:to>
    <xdr:pic>
      <xdr:nvPicPr>
        <xdr:cNvPr id="42" name="Рисунок 41" descr="http://www.gznovo.com/Uploads/201602/56d3fbba8ba26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45" r="54682" b="6742"/>
        <a:stretch/>
      </xdr:blipFill>
      <xdr:spPr bwMode="auto">
        <a:xfrm>
          <a:off x="1009650" y="6553199"/>
          <a:ext cx="991961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46</xdr:row>
      <xdr:rowOff>52542</xdr:rowOff>
    </xdr:from>
    <xdr:to>
      <xdr:col>1</xdr:col>
      <xdr:colOff>1471296</xdr:colOff>
      <xdr:row>46</xdr:row>
      <xdr:rowOff>880542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28970442"/>
          <a:ext cx="1137921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25</xdr:row>
      <xdr:rowOff>66675</xdr:rowOff>
    </xdr:from>
    <xdr:to>
      <xdr:col>1</xdr:col>
      <xdr:colOff>1519652</xdr:colOff>
      <xdr:row>25</xdr:row>
      <xdr:rowOff>894675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9429750"/>
          <a:ext cx="1252952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27</xdr:row>
      <xdr:rowOff>66675</xdr:rowOff>
    </xdr:from>
    <xdr:to>
      <xdr:col>1</xdr:col>
      <xdr:colOff>1402525</xdr:colOff>
      <xdr:row>27</xdr:row>
      <xdr:rowOff>894675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1334750"/>
          <a:ext cx="10120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34</xdr:row>
      <xdr:rowOff>47625</xdr:rowOff>
    </xdr:from>
    <xdr:to>
      <xdr:col>1</xdr:col>
      <xdr:colOff>1660760</xdr:colOff>
      <xdr:row>34</xdr:row>
      <xdr:rowOff>875625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7983200"/>
          <a:ext cx="1527409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33</xdr:row>
      <xdr:rowOff>247650</xdr:rowOff>
    </xdr:from>
    <xdr:to>
      <xdr:col>1</xdr:col>
      <xdr:colOff>1482892</xdr:colOff>
      <xdr:row>33</xdr:row>
      <xdr:rowOff>847726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230725"/>
          <a:ext cx="1178092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1771650</xdr:colOff>
      <xdr:row>29</xdr:row>
      <xdr:rowOff>771517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230225"/>
          <a:ext cx="1724025" cy="7143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538387</xdr:colOff>
      <xdr:row>39</xdr:row>
      <xdr:rowOff>123825</xdr:rowOff>
    </xdr:from>
    <xdr:to>
      <xdr:col>1</xdr:col>
      <xdr:colOff>1258387</xdr:colOff>
      <xdr:row>39</xdr:row>
      <xdr:rowOff>843825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223742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538387</xdr:colOff>
      <xdr:row>40</xdr:row>
      <xdr:rowOff>92850</xdr:rowOff>
    </xdr:from>
    <xdr:to>
      <xdr:col>1</xdr:col>
      <xdr:colOff>1258387</xdr:colOff>
      <xdr:row>40</xdr:row>
      <xdr:rowOff>812850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23295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536493</xdr:colOff>
      <xdr:row>41</xdr:row>
      <xdr:rowOff>109500</xdr:rowOff>
    </xdr:from>
    <xdr:to>
      <xdr:col>1</xdr:col>
      <xdr:colOff>1260282</xdr:colOff>
      <xdr:row>41</xdr:row>
      <xdr:rowOff>829500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93" y="24264900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532518</xdr:colOff>
      <xdr:row>42</xdr:row>
      <xdr:rowOff>107100</xdr:rowOff>
    </xdr:from>
    <xdr:to>
      <xdr:col>1</xdr:col>
      <xdr:colOff>1264257</xdr:colOff>
      <xdr:row>42</xdr:row>
      <xdr:rowOff>827100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18" y="25215000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549107</xdr:colOff>
      <xdr:row>43</xdr:row>
      <xdr:rowOff>133275</xdr:rowOff>
    </xdr:from>
    <xdr:to>
      <xdr:col>1</xdr:col>
      <xdr:colOff>1247668</xdr:colOff>
      <xdr:row>43</xdr:row>
      <xdr:rowOff>853275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707" y="26193675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178387</xdr:colOff>
      <xdr:row>45</xdr:row>
      <xdr:rowOff>38100</xdr:rowOff>
    </xdr:from>
    <xdr:to>
      <xdr:col>1</xdr:col>
      <xdr:colOff>1618387</xdr:colOff>
      <xdr:row>45</xdr:row>
      <xdr:rowOff>927103</xdr:rowOff>
    </xdr:to>
    <xdr:pic>
      <xdr:nvPicPr>
        <xdr:cNvPr id="7" name="Рисунок 6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87987" y="28003500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256945</xdr:colOff>
      <xdr:row>44</xdr:row>
      <xdr:rowOff>28575</xdr:rowOff>
    </xdr:from>
    <xdr:to>
      <xdr:col>1</xdr:col>
      <xdr:colOff>1539830</xdr:colOff>
      <xdr:row>44</xdr:row>
      <xdr:rowOff>928575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545" y="27041475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531397</xdr:colOff>
      <xdr:row>36</xdr:row>
      <xdr:rowOff>95250</xdr:rowOff>
    </xdr:from>
    <xdr:to>
      <xdr:col>1</xdr:col>
      <xdr:colOff>1265377</xdr:colOff>
      <xdr:row>36</xdr:row>
      <xdr:rowOff>815250</xdr:rowOff>
    </xdr:to>
    <xdr:pic>
      <xdr:nvPicPr>
        <xdr:cNvPr id="9" name="Рисунок 8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40997" y="19488150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533014</xdr:colOff>
      <xdr:row>37</xdr:row>
      <xdr:rowOff>95251</xdr:rowOff>
    </xdr:from>
    <xdr:to>
      <xdr:col>1</xdr:col>
      <xdr:colOff>1263760</xdr:colOff>
      <xdr:row>37</xdr:row>
      <xdr:rowOff>815251</xdr:rowOff>
    </xdr:to>
    <xdr:pic>
      <xdr:nvPicPr>
        <xdr:cNvPr id="10" name="Рисунок 9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42614" y="20440651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536587</xdr:colOff>
      <xdr:row>38</xdr:row>
      <xdr:rowOff>104775</xdr:rowOff>
    </xdr:from>
    <xdr:to>
      <xdr:col>1</xdr:col>
      <xdr:colOff>1260188</xdr:colOff>
      <xdr:row>38</xdr:row>
      <xdr:rowOff>824775</xdr:rowOff>
    </xdr:to>
    <xdr:pic>
      <xdr:nvPicPr>
        <xdr:cNvPr id="11" name="Рисунок 10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46187" y="21402675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23</xdr:row>
      <xdr:rowOff>85726</xdr:rowOff>
    </xdr:from>
    <xdr:to>
      <xdr:col>1</xdr:col>
      <xdr:colOff>1744387</xdr:colOff>
      <xdr:row>23</xdr:row>
      <xdr:rowOff>851789</xdr:rowOff>
    </xdr:to>
    <xdr:pic>
      <xdr:nvPicPr>
        <xdr:cNvPr id="12" name="Рисунок 11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75438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24</xdr:row>
      <xdr:rowOff>76200</xdr:rowOff>
    </xdr:from>
    <xdr:to>
      <xdr:col>1</xdr:col>
      <xdr:colOff>1744387</xdr:colOff>
      <xdr:row>24</xdr:row>
      <xdr:rowOff>923902</xdr:rowOff>
    </xdr:to>
    <xdr:pic>
      <xdr:nvPicPr>
        <xdr:cNvPr id="13" name="Рисунок 12" descr="http://www.kecomotor.com/en/upload/201112086233466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7" t="16905" b="11748"/>
        <a:stretch/>
      </xdr:blipFill>
      <xdr:spPr bwMode="auto">
        <a:xfrm>
          <a:off x="661987" y="8486775"/>
          <a:ext cx="1692000" cy="847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241198</xdr:colOff>
      <xdr:row>20</xdr:row>
      <xdr:rowOff>85725</xdr:rowOff>
    </xdr:from>
    <xdr:to>
      <xdr:col>1</xdr:col>
      <xdr:colOff>1555576</xdr:colOff>
      <xdr:row>20</xdr:row>
      <xdr:rowOff>913725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98" y="4686300"/>
          <a:ext cx="131437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644887</xdr:colOff>
      <xdr:row>35</xdr:row>
      <xdr:rowOff>38100</xdr:rowOff>
    </xdr:from>
    <xdr:to>
      <xdr:col>1</xdr:col>
      <xdr:colOff>1151887</xdr:colOff>
      <xdr:row>35</xdr:row>
      <xdr:rowOff>470100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87" y="18926175"/>
          <a:ext cx="507000" cy="432000"/>
        </a:xfrm>
        <a:prstGeom prst="rect">
          <a:avLst/>
        </a:prstGeom>
      </xdr:spPr>
    </xdr:pic>
    <xdr:clientData/>
  </xdr:twoCellAnchor>
  <xdr:oneCellAnchor>
    <xdr:from>
      <xdr:col>1</xdr:col>
      <xdr:colOff>481999</xdr:colOff>
      <xdr:row>30</xdr:row>
      <xdr:rowOff>57150</xdr:rowOff>
    </xdr:from>
    <xdr:ext cx="832776" cy="828000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colorTemperature colorTemp="7200"/>
                  </a14:imgEffect>
                  <a14:imgEffect>
                    <a14:saturation sat="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99" y="14182725"/>
          <a:ext cx="832776" cy="828000"/>
        </a:xfrm>
        <a:prstGeom prst="rect">
          <a:avLst/>
        </a:prstGeom>
      </xdr:spPr>
    </xdr:pic>
    <xdr:clientData/>
  </xdr:oneCellAnchor>
  <xdr:twoCellAnchor editAs="oneCell">
    <xdr:from>
      <xdr:col>1</xdr:col>
      <xdr:colOff>114666</xdr:colOff>
      <xdr:row>31</xdr:row>
      <xdr:rowOff>285749</xdr:rowOff>
    </xdr:from>
    <xdr:to>
      <xdr:col>1</xdr:col>
      <xdr:colOff>1682108</xdr:colOff>
      <xdr:row>31</xdr:row>
      <xdr:rowOff>717749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24266" y="15363824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337187</xdr:colOff>
      <xdr:row>19</xdr:row>
      <xdr:rowOff>57150</xdr:rowOff>
    </xdr:from>
    <xdr:to>
      <xdr:col>1</xdr:col>
      <xdr:colOff>1459587</xdr:colOff>
      <xdr:row>19</xdr:row>
      <xdr:rowOff>885150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7" y="3724275"/>
          <a:ext cx="11224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477024</xdr:colOff>
      <xdr:row>26</xdr:row>
      <xdr:rowOff>104775</xdr:rowOff>
    </xdr:from>
    <xdr:to>
      <xdr:col>1</xdr:col>
      <xdr:colOff>1319751</xdr:colOff>
      <xdr:row>26</xdr:row>
      <xdr:rowOff>824775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624" y="10420350"/>
          <a:ext cx="842727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9</xdr:row>
      <xdr:rowOff>28575</xdr:rowOff>
    </xdr:from>
    <xdr:to>
      <xdr:col>6</xdr:col>
      <xdr:colOff>1147774</xdr:colOff>
      <xdr:row>12</xdr:row>
      <xdr:rowOff>161925</xdr:rowOff>
    </xdr:to>
    <xdr:pic>
      <xdr:nvPicPr>
        <xdr:cNvPr id="20" name="Рисунок 1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7430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504826</xdr:colOff>
      <xdr:row>32</xdr:row>
      <xdr:rowOff>123825</xdr:rowOff>
    </xdr:from>
    <xdr:to>
      <xdr:col>1</xdr:col>
      <xdr:colOff>1240309</xdr:colOff>
      <xdr:row>32</xdr:row>
      <xdr:rowOff>843825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16154400"/>
          <a:ext cx="735483" cy="720000"/>
        </a:xfrm>
        <a:prstGeom prst="rect">
          <a:avLst/>
        </a:prstGeom>
      </xdr:spPr>
    </xdr:pic>
    <xdr:clientData/>
  </xdr:twoCellAnchor>
  <xdr:oneCellAnchor>
    <xdr:from>
      <xdr:col>1</xdr:col>
      <xdr:colOff>52387</xdr:colOff>
      <xdr:row>21</xdr:row>
      <xdr:rowOff>85726</xdr:rowOff>
    </xdr:from>
    <xdr:ext cx="1692000" cy="766063"/>
    <xdr:pic>
      <xdr:nvPicPr>
        <xdr:cNvPr id="22" name="Рисунок 21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56388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180975</xdr:colOff>
      <xdr:row>28</xdr:row>
      <xdr:rowOff>38100</xdr:rowOff>
    </xdr:from>
    <xdr:to>
      <xdr:col>1</xdr:col>
      <xdr:colOff>1638975</xdr:colOff>
      <xdr:row>28</xdr:row>
      <xdr:rowOff>912900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2258675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22</xdr:row>
      <xdr:rowOff>47624</xdr:rowOff>
    </xdr:from>
    <xdr:to>
      <xdr:col>1</xdr:col>
      <xdr:colOff>1392011</xdr:colOff>
      <xdr:row>22</xdr:row>
      <xdr:rowOff>875624</xdr:rowOff>
    </xdr:to>
    <xdr:pic>
      <xdr:nvPicPr>
        <xdr:cNvPr id="24" name="Рисунок 23" descr="http://www.gznovo.com/Uploads/201602/56d3fbba8ba26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45" r="54682" b="6742"/>
        <a:stretch/>
      </xdr:blipFill>
      <xdr:spPr bwMode="auto">
        <a:xfrm>
          <a:off x="1009650" y="6553199"/>
          <a:ext cx="991961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46</xdr:row>
      <xdr:rowOff>52542</xdr:rowOff>
    </xdr:from>
    <xdr:to>
      <xdr:col>1</xdr:col>
      <xdr:colOff>1471296</xdr:colOff>
      <xdr:row>46</xdr:row>
      <xdr:rowOff>880542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28970442"/>
          <a:ext cx="1137921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25</xdr:row>
      <xdr:rowOff>66675</xdr:rowOff>
    </xdr:from>
    <xdr:to>
      <xdr:col>1</xdr:col>
      <xdr:colOff>1519652</xdr:colOff>
      <xdr:row>25</xdr:row>
      <xdr:rowOff>894675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9429750"/>
          <a:ext cx="1252952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27</xdr:row>
      <xdr:rowOff>66675</xdr:rowOff>
    </xdr:from>
    <xdr:to>
      <xdr:col>1</xdr:col>
      <xdr:colOff>1402525</xdr:colOff>
      <xdr:row>27</xdr:row>
      <xdr:rowOff>894675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1334750"/>
          <a:ext cx="10120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34</xdr:row>
      <xdr:rowOff>47625</xdr:rowOff>
    </xdr:from>
    <xdr:to>
      <xdr:col>1</xdr:col>
      <xdr:colOff>1660760</xdr:colOff>
      <xdr:row>34</xdr:row>
      <xdr:rowOff>875625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7983200"/>
          <a:ext cx="1527409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33</xdr:row>
      <xdr:rowOff>247650</xdr:rowOff>
    </xdr:from>
    <xdr:to>
      <xdr:col>1</xdr:col>
      <xdr:colOff>1482892</xdr:colOff>
      <xdr:row>33</xdr:row>
      <xdr:rowOff>847726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230725"/>
          <a:ext cx="1178092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1771650</xdr:colOff>
      <xdr:row>29</xdr:row>
      <xdr:rowOff>771517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230225"/>
          <a:ext cx="1724025" cy="7143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538387</xdr:colOff>
      <xdr:row>39</xdr:row>
      <xdr:rowOff>123825</xdr:rowOff>
    </xdr:from>
    <xdr:to>
      <xdr:col>1</xdr:col>
      <xdr:colOff>1258387</xdr:colOff>
      <xdr:row>39</xdr:row>
      <xdr:rowOff>843825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223742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538387</xdr:colOff>
      <xdr:row>40</xdr:row>
      <xdr:rowOff>92850</xdr:rowOff>
    </xdr:from>
    <xdr:to>
      <xdr:col>1</xdr:col>
      <xdr:colOff>1258387</xdr:colOff>
      <xdr:row>40</xdr:row>
      <xdr:rowOff>812850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23295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536493</xdr:colOff>
      <xdr:row>41</xdr:row>
      <xdr:rowOff>109500</xdr:rowOff>
    </xdr:from>
    <xdr:to>
      <xdr:col>1</xdr:col>
      <xdr:colOff>1260282</xdr:colOff>
      <xdr:row>41</xdr:row>
      <xdr:rowOff>829500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93" y="24264900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532518</xdr:colOff>
      <xdr:row>42</xdr:row>
      <xdr:rowOff>107100</xdr:rowOff>
    </xdr:from>
    <xdr:to>
      <xdr:col>1</xdr:col>
      <xdr:colOff>1264257</xdr:colOff>
      <xdr:row>42</xdr:row>
      <xdr:rowOff>827100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18" y="25215000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549107</xdr:colOff>
      <xdr:row>43</xdr:row>
      <xdr:rowOff>133275</xdr:rowOff>
    </xdr:from>
    <xdr:to>
      <xdr:col>1</xdr:col>
      <xdr:colOff>1247668</xdr:colOff>
      <xdr:row>43</xdr:row>
      <xdr:rowOff>853275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707" y="26193675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178387</xdr:colOff>
      <xdr:row>45</xdr:row>
      <xdr:rowOff>38100</xdr:rowOff>
    </xdr:from>
    <xdr:to>
      <xdr:col>1</xdr:col>
      <xdr:colOff>1618387</xdr:colOff>
      <xdr:row>45</xdr:row>
      <xdr:rowOff>927103</xdr:rowOff>
    </xdr:to>
    <xdr:pic>
      <xdr:nvPicPr>
        <xdr:cNvPr id="7" name="Рисунок 6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87987" y="28003500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256945</xdr:colOff>
      <xdr:row>44</xdr:row>
      <xdr:rowOff>28575</xdr:rowOff>
    </xdr:from>
    <xdr:to>
      <xdr:col>1</xdr:col>
      <xdr:colOff>1539830</xdr:colOff>
      <xdr:row>44</xdr:row>
      <xdr:rowOff>928575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545" y="27041475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531397</xdr:colOff>
      <xdr:row>36</xdr:row>
      <xdr:rowOff>95250</xdr:rowOff>
    </xdr:from>
    <xdr:to>
      <xdr:col>1</xdr:col>
      <xdr:colOff>1265377</xdr:colOff>
      <xdr:row>36</xdr:row>
      <xdr:rowOff>815250</xdr:rowOff>
    </xdr:to>
    <xdr:pic>
      <xdr:nvPicPr>
        <xdr:cNvPr id="9" name="Рисунок 8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40997" y="19488150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533014</xdr:colOff>
      <xdr:row>37</xdr:row>
      <xdr:rowOff>95251</xdr:rowOff>
    </xdr:from>
    <xdr:to>
      <xdr:col>1</xdr:col>
      <xdr:colOff>1263760</xdr:colOff>
      <xdr:row>37</xdr:row>
      <xdr:rowOff>815251</xdr:rowOff>
    </xdr:to>
    <xdr:pic>
      <xdr:nvPicPr>
        <xdr:cNvPr id="10" name="Рисунок 9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42614" y="20440651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536587</xdr:colOff>
      <xdr:row>38</xdr:row>
      <xdr:rowOff>104775</xdr:rowOff>
    </xdr:from>
    <xdr:to>
      <xdr:col>1</xdr:col>
      <xdr:colOff>1260188</xdr:colOff>
      <xdr:row>38</xdr:row>
      <xdr:rowOff>824775</xdr:rowOff>
    </xdr:to>
    <xdr:pic>
      <xdr:nvPicPr>
        <xdr:cNvPr id="11" name="Рисунок 10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46187" y="21402675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23</xdr:row>
      <xdr:rowOff>85726</xdr:rowOff>
    </xdr:from>
    <xdr:to>
      <xdr:col>1</xdr:col>
      <xdr:colOff>1744387</xdr:colOff>
      <xdr:row>23</xdr:row>
      <xdr:rowOff>851789</xdr:rowOff>
    </xdr:to>
    <xdr:pic>
      <xdr:nvPicPr>
        <xdr:cNvPr id="12" name="Рисунок 11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75438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24</xdr:row>
      <xdr:rowOff>76200</xdr:rowOff>
    </xdr:from>
    <xdr:to>
      <xdr:col>1</xdr:col>
      <xdr:colOff>1744387</xdr:colOff>
      <xdr:row>24</xdr:row>
      <xdr:rowOff>923902</xdr:rowOff>
    </xdr:to>
    <xdr:pic>
      <xdr:nvPicPr>
        <xdr:cNvPr id="13" name="Рисунок 12" descr="http://www.kecomotor.com/en/upload/201112086233466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7" t="16905" b="11748"/>
        <a:stretch/>
      </xdr:blipFill>
      <xdr:spPr bwMode="auto">
        <a:xfrm>
          <a:off x="661987" y="8486775"/>
          <a:ext cx="1692000" cy="847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241198</xdr:colOff>
      <xdr:row>20</xdr:row>
      <xdr:rowOff>85725</xdr:rowOff>
    </xdr:from>
    <xdr:to>
      <xdr:col>1</xdr:col>
      <xdr:colOff>1555576</xdr:colOff>
      <xdr:row>20</xdr:row>
      <xdr:rowOff>913725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98" y="4686300"/>
          <a:ext cx="131437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644887</xdr:colOff>
      <xdr:row>35</xdr:row>
      <xdr:rowOff>38100</xdr:rowOff>
    </xdr:from>
    <xdr:to>
      <xdr:col>1</xdr:col>
      <xdr:colOff>1151887</xdr:colOff>
      <xdr:row>35</xdr:row>
      <xdr:rowOff>470100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87" y="18926175"/>
          <a:ext cx="507000" cy="432000"/>
        </a:xfrm>
        <a:prstGeom prst="rect">
          <a:avLst/>
        </a:prstGeom>
      </xdr:spPr>
    </xdr:pic>
    <xdr:clientData/>
  </xdr:twoCellAnchor>
  <xdr:oneCellAnchor>
    <xdr:from>
      <xdr:col>1</xdr:col>
      <xdr:colOff>481999</xdr:colOff>
      <xdr:row>30</xdr:row>
      <xdr:rowOff>57150</xdr:rowOff>
    </xdr:from>
    <xdr:ext cx="832776" cy="828000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colorTemperature colorTemp="7200"/>
                  </a14:imgEffect>
                  <a14:imgEffect>
                    <a14:saturation sat="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99" y="14182725"/>
          <a:ext cx="832776" cy="828000"/>
        </a:xfrm>
        <a:prstGeom prst="rect">
          <a:avLst/>
        </a:prstGeom>
      </xdr:spPr>
    </xdr:pic>
    <xdr:clientData/>
  </xdr:oneCellAnchor>
  <xdr:twoCellAnchor editAs="oneCell">
    <xdr:from>
      <xdr:col>1</xdr:col>
      <xdr:colOff>114666</xdr:colOff>
      <xdr:row>31</xdr:row>
      <xdr:rowOff>285749</xdr:rowOff>
    </xdr:from>
    <xdr:to>
      <xdr:col>1</xdr:col>
      <xdr:colOff>1682108</xdr:colOff>
      <xdr:row>31</xdr:row>
      <xdr:rowOff>717749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24266" y="15363824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337187</xdr:colOff>
      <xdr:row>19</xdr:row>
      <xdr:rowOff>57150</xdr:rowOff>
    </xdr:from>
    <xdr:to>
      <xdr:col>1</xdr:col>
      <xdr:colOff>1459587</xdr:colOff>
      <xdr:row>19</xdr:row>
      <xdr:rowOff>885150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7" y="3724275"/>
          <a:ext cx="11224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477024</xdr:colOff>
      <xdr:row>26</xdr:row>
      <xdr:rowOff>104775</xdr:rowOff>
    </xdr:from>
    <xdr:to>
      <xdr:col>1</xdr:col>
      <xdr:colOff>1319751</xdr:colOff>
      <xdr:row>26</xdr:row>
      <xdr:rowOff>824775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624" y="10420350"/>
          <a:ext cx="842727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9</xdr:row>
      <xdr:rowOff>28575</xdr:rowOff>
    </xdr:from>
    <xdr:to>
      <xdr:col>6</xdr:col>
      <xdr:colOff>1147774</xdr:colOff>
      <xdr:row>12</xdr:row>
      <xdr:rowOff>161925</xdr:rowOff>
    </xdr:to>
    <xdr:pic>
      <xdr:nvPicPr>
        <xdr:cNvPr id="20" name="Рисунок 1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7430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504826</xdr:colOff>
      <xdr:row>32</xdr:row>
      <xdr:rowOff>123825</xdr:rowOff>
    </xdr:from>
    <xdr:to>
      <xdr:col>1</xdr:col>
      <xdr:colOff>1240309</xdr:colOff>
      <xdr:row>32</xdr:row>
      <xdr:rowOff>843825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16154400"/>
          <a:ext cx="735483" cy="720000"/>
        </a:xfrm>
        <a:prstGeom prst="rect">
          <a:avLst/>
        </a:prstGeom>
      </xdr:spPr>
    </xdr:pic>
    <xdr:clientData/>
  </xdr:twoCellAnchor>
  <xdr:oneCellAnchor>
    <xdr:from>
      <xdr:col>1</xdr:col>
      <xdr:colOff>52387</xdr:colOff>
      <xdr:row>21</xdr:row>
      <xdr:rowOff>85726</xdr:rowOff>
    </xdr:from>
    <xdr:ext cx="1692000" cy="766063"/>
    <xdr:pic>
      <xdr:nvPicPr>
        <xdr:cNvPr id="22" name="Рисунок 21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56388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180975</xdr:colOff>
      <xdr:row>28</xdr:row>
      <xdr:rowOff>38100</xdr:rowOff>
    </xdr:from>
    <xdr:to>
      <xdr:col>1</xdr:col>
      <xdr:colOff>1638975</xdr:colOff>
      <xdr:row>28</xdr:row>
      <xdr:rowOff>912900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2258675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22</xdr:row>
      <xdr:rowOff>47624</xdr:rowOff>
    </xdr:from>
    <xdr:to>
      <xdr:col>1</xdr:col>
      <xdr:colOff>1392011</xdr:colOff>
      <xdr:row>22</xdr:row>
      <xdr:rowOff>875624</xdr:rowOff>
    </xdr:to>
    <xdr:pic>
      <xdr:nvPicPr>
        <xdr:cNvPr id="24" name="Рисунок 23" descr="http://www.gznovo.com/Uploads/201602/56d3fbba8ba26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45" r="54682" b="6742"/>
        <a:stretch/>
      </xdr:blipFill>
      <xdr:spPr bwMode="auto">
        <a:xfrm>
          <a:off x="1009650" y="6553199"/>
          <a:ext cx="991961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46</xdr:row>
      <xdr:rowOff>52542</xdr:rowOff>
    </xdr:from>
    <xdr:to>
      <xdr:col>1</xdr:col>
      <xdr:colOff>1471296</xdr:colOff>
      <xdr:row>46</xdr:row>
      <xdr:rowOff>880542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28970442"/>
          <a:ext cx="1137921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25</xdr:row>
      <xdr:rowOff>66675</xdr:rowOff>
    </xdr:from>
    <xdr:to>
      <xdr:col>1</xdr:col>
      <xdr:colOff>1519652</xdr:colOff>
      <xdr:row>25</xdr:row>
      <xdr:rowOff>894675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9429750"/>
          <a:ext cx="1252952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27</xdr:row>
      <xdr:rowOff>66675</xdr:rowOff>
    </xdr:from>
    <xdr:to>
      <xdr:col>1</xdr:col>
      <xdr:colOff>1402525</xdr:colOff>
      <xdr:row>27</xdr:row>
      <xdr:rowOff>894675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1334750"/>
          <a:ext cx="10120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34</xdr:row>
      <xdr:rowOff>47625</xdr:rowOff>
    </xdr:from>
    <xdr:to>
      <xdr:col>1</xdr:col>
      <xdr:colOff>1660760</xdr:colOff>
      <xdr:row>34</xdr:row>
      <xdr:rowOff>875625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7983200"/>
          <a:ext cx="1527409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33</xdr:row>
      <xdr:rowOff>247650</xdr:rowOff>
    </xdr:from>
    <xdr:to>
      <xdr:col>1</xdr:col>
      <xdr:colOff>1482892</xdr:colOff>
      <xdr:row>33</xdr:row>
      <xdr:rowOff>847726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230725"/>
          <a:ext cx="1178092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1771650</xdr:colOff>
      <xdr:row>29</xdr:row>
      <xdr:rowOff>771517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230225"/>
          <a:ext cx="1724025" cy="714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538387</xdr:colOff>
      <xdr:row>39</xdr:row>
      <xdr:rowOff>123825</xdr:rowOff>
    </xdr:from>
    <xdr:to>
      <xdr:col>1</xdr:col>
      <xdr:colOff>1258387</xdr:colOff>
      <xdr:row>39</xdr:row>
      <xdr:rowOff>843825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223742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538387</xdr:colOff>
      <xdr:row>40</xdr:row>
      <xdr:rowOff>92850</xdr:rowOff>
    </xdr:from>
    <xdr:to>
      <xdr:col>1</xdr:col>
      <xdr:colOff>1258387</xdr:colOff>
      <xdr:row>40</xdr:row>
      <xdr:rowOff>812850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23295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536493</xdr:colOff>
      <xdr:row>41</xdr:row>
      <xdr:rowOff>109500</xdr:rowOff>
    </xdr:from>
    <xdr:to>
      <xdr:col>1</xdr:col>
      <xdr:colOff>1260282</xdr:colOff>
      <xdr:row>41</xdr:row>
      <xdr:rowOff>829500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93" y="24264900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532518</xdr:colOff>
      <xdr:row>42</xdr:row>
      <xdr:rowOff>107100</xdr:rowOff>
    </xdr:from>
    <xdr:to>
      <xdr:col>1</xdr:col>
      <xdr:colOff>1264257</xdr:colOff>
      <xdr:row>42</xdr:row>
      <xdr:rowOff>827100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18" y="25215000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549107</xdr:colOff>
      <xdr:row>43</xdr:row>
      <xdr:rowOff>133275</xdr:rowOff>
    </xdr:from>
    <xdr:to>
      <xdr:col>1</xdr:col>
      <xdr:colOff>1247668</xdr:colOff>
      <xdr:row>43</xdr:row>
      <xdr:rowOff>853275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707" y="26193675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178387</xdr:colOff>
      <xdr:row>45</xdr:row>
      <xdr:rowOff>38100</xdr:rowOff>
    </xdr:from>
    <xdr:to>
      <xdr:col>1</xdr:col>
      <xdr:colOff>1618387</xdr:colOff>
      <xdr:row>45</xdr:row>
      <xdr:rowOff>927103</xdr:rowOff>
    </xdr:to>
    <xdr:pic>
      <xdr:nvPicPr>
        <xdr:cNvPr id="7" name="Рисунок 6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87987" y="28003500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256945</xdr:colOff>
      <xdr:row>44</xdr:row>
      <xdr:rowOff>28575</xdr:rowOff>
    </xdr:from>
    <xdr:to>
      <xdr:col>1</xdr:col>
      <xdr:colOff>1539830</xdr:colOff>
      <xdr:row>44</xdr:row>
      <xdr:rowOff>928575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545" y="27041475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531397</xdr:colOff>
      <xdr:row>36</xdr:row>
      <xdr:rowOff>95250</xdr:rowOff>
    </xdr:from>
    <xdr:to>
      <xdr:col>1</xdr:col>
      <xdr:colOff>1265377</xdr:colOff>
      <xdr:row>36</xdr:row>
      <xdr:rowOff>815250</xdr:rowOff>
    </xdr:to>
    <xdr:pic>
      <xdr:nvPicPr>
        <xdr:cNvPr id="9" name="Рисунок 8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40997" y="19488150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533014</xdr:colOff>
      <xdr:row>37</xdr:row>
      <xdr:rowOff>95251</xdr:rowOff>
    </xdr:from>
    <xdr:to>
      <xdr:col>1</xdr:col>
      <xdr:colOff>1263760</xdr:colOff>
      <xdr:row>37</xdr:row>
      <xdr:rowOff>815251</xdr:rowOff>
    </xdr:to>
    <xdr:pic>
      <xdr:nvPicPr>
        <xdr:cNvPr id="10" name="Рисунок 9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42614" y="20440651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536587</xdr:colOff>
      <xdr:row>38</xdr:row>
      <xdr:rowOff>104775</xdr:rowOff>
    </xdr:from>
    <xdr:to>
      <xdr:col>1</xdr:col>
      <xdr:colOff>1260188</xdr:colOff>
      <xdr:row>38</xdr:row>
      <xdr:rowOff>824775</xdr:rowOff>
    </xdr:to>
    <xdr:pic>
      <xdr:nvPicPr>
        <xdr:cNvPr id="11" name="Рисунок 10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46187" y="21402675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23</xdr:row>
      <xdr:rowOff>85726</xdr:rowOff>
    </xdr:from>
    <xdr:to>
      <xdr:col>1</xdr:col>
      <xdr:colOff>1744387</xdr:colOff>
      <xdr:row>23</xdr:row>
      <xdr:rowOff>851789</xdr:rowOff>
    </xdr:to>
    <xdr:pic>
      <xdr:nvPicPr>
        <xdr:cNvPr id="12" name="Рисунок 11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75438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24</xdr:row>
      <xdr:rowOff>76200</xdr:rowOff>
    </xdr:from>
    <xdr:to>
      <xdr:col>1</xdr:col>
      <xdr:colOff>1744387</xdr:colOff>
      <xdr:row>24</xdr:row>
      <xdr:rowOff>923902</xdr:rowOff>
    </xdr:to>
    <xdr:pic>
      <xdr:nvPicPr>
        <xdr:cNvPr id="13" name="Рисунок 12" descr="http://www.kecomotor.com/en/upload/201112086233466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7" t="16905" b="11748"/>
        <a:stretch/>
      </xdr:blipFill>
      <xdr:spPr bwMode="auto">
        <a:xfrm>
          <a:off x="661987" y="8486775"/>
          <a:ext cx="1692000" cy="847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241198</xdr:colOff>
      <xdr:row>20</xdr:row>
      <xdr:rowOff>85725</xdr:rowOff>
    </xdr:from>
    <xdr:to>
      <xdr:col>1</xdr:col>
      <xdr:colOff>1555576</xdr:colOff>
      <xdr:row>20</xdr:row>
      <xdr:rowOff>913725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98" y="4686300"/>
          <a:ext cx="131437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644887</xdr:colOff>
      <xdr:row>35</xdr:row>
      <xdr:rowOff>38100</xdr:rowOff>
    </xdr:from>
    <xdr:to>
      <xdr:col>1</xdr:col>
      <xdr:colOff>1151887</xdr:colOff>
      <xdr:row>35</xdr:row>
      <xdr:rowOff>470100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87" y="18926175"/>
          <a:ext cx="507000" cy="432000"/>
        </a:xfrm>
        <a:prstGeom prst="rect">
          <a:avLst/>
        </a:prstGeom>
      </xdr:spPr>
    </xdr:pic>
    <xdr:clientData/>
  </xdr:twoCellAnchor>
  <xdr:oneCellAnchor>
    <xdr:from>
      <xdr:col>1</xdr:col>
      <xdr:colOff>481999</xdr:colOff>
      <xdr:row>30</xdr:row>
      <xdr:rowOff>57150</xdr:rowOff>
    </xdr:from>
    <xdr:ext cx="832776" cy="828000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colorTemperature colorTemp="7200"/>
                  </a14:imgEffect>
                  <a14:imgEffect>
                    <a14:saturation sat="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99" y="14182725"/>
          <a:ext cx="832776" cy="828000"/>
        </a:xfrm>
        <a:prstGeom prst="rect">
          <a:avLst/>
        </a:prstGeom>
      </xdr:spPr>
    </xdr:pic>
    <xdr:clientData/>
  </xdr:oneCellAnchor>
  <xdr:twoCellAnchor editAs="oneCell">
    <xdr:from>
      <xdr:col>1</xdr:col>
      <xdr:colOff>114666</xdr:colOff>
      <xdr:row>31</xdr:row>
      <xdr:rowOff>285749</xdr:rowOff>
    </xdr:from>
    <xdr:to>
      <xdr:col>1</xdr:col>
      <xdr:colOff>1682108</xdr:colOff>
      <xdr:row>31</xdr:row>
      <xdr:rowOff>717749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24266" y="15363824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337187</xdr:colOff>
      <xdr:row>19</xdr:row>
      <xdr:rowOff>57150</xdr:rowOff>
    </xdr:from>
    <xdr:to>
      <xdr:col>1</xdr:col>
      <xdr:colOff>1459587</xdr:colOff>
      <xdr:row>19</xdr:row>
      <xdr:rowOff>885150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7" y="3724275"/>
          <a:ext cx="11224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477024</xdr:colOff>
      <xdr:row>26</xdr:row>
      <xdr:rowOff>104775</xdr:rowOff>
    </xdr:from>
    <xdr:to>
      <xdr:col>1</xdr:col>
      <xdr:colOff>1319751</xdr:colOff>
      <xdr:row>26</xdr:row>
      <xdr:rowOff>824775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624" y="10420350"/>
          <a:ext cx="842727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9</xdr:row>
      <xdr:rowOff>28575</xdr:rowOff>
    </xdr:from>
    <xdr:to>
      <xdr:col>6</xdr:col>
      <xdr:colOff>1147774</xdr:colOff>
      <xdr:row>12</xdr:row>
      <xdr:rowOff>161925</xdr:rowOff>
    </xdr:to>
    <xdr:pic>
      <xdr:nvPicPr>
        <xdr:cNvPr id="20" name="Рисунок 1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7430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504826</xdr:colOff>
      <xdr:row>32</xdr:row>
      <xdr:rowOff>123825</xdr:rowOff>
    </xdr:from>
    <xdr:to>
      <xdr:col>1</xdr:col>
      <xdr:colOff>1240309</xdr:colOff>
      <xdr:row>32</xdr:row>
      <xdr:rowOff>843825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16154400"/>
          <a:ext cx="735483" cy="720000"/>
        </a:xfrm>
        <a:prstGeom prst="rect">
          <a:avLst/>
        </a:prstGeom>
      </xdr:spPr>
    </xdr:pic>
    <xdr:clientData/>
  </xdr:twoCellAnchor>
  <xdr:oneCellAnchor>
    <xdr:from>
      <xdr:col>1</xdr:col>
      <xdr:colOff>52387</xdr:colOff>
      <xdr:row>21</xdr:row>
      <xdr:rowOff>85726</xdr:rowOff>
    </xdr:from>
    <xdr:ext cx="1692000" cy="766063"/>
    <xdr:pic>
      <xdr:nvPicPr>
        <xdr:cNvPr id="22" name="Рисунок 21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56388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180975</xdr:colOff>
      <xdr:row>28</xdr:row>
      <xdr:rowOff>38100</xdr:rowOff>
    </xdr:from>
    <xdr:to>
      <xdr:col>1</xdr:col>
      <xdr:colOff>1638975</xdr:colOff>
      <xdr:row>28</xdr:row>
      <xdr:rowOff>912900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2258675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22</xdr:row>
      <xdr:rowOff>47624</xdr:rowOff>
    </xdr:from>
    <xdr:to>
      <xdr:col>1</xdr:col>
      <xdr:colOff>1392011</xdr:colOff>
      <xdr:row>22</xdr:row>
      <xdr:rowOff>875624</xdr:rowOff>
    </xdr:to>
    <xdr:pic>
      <xdr:nvPicPr>
        <xdr:cNvPr id="24" name="Рисунок 23" descr="http://www.gznovo.com/Uploads/201602/56d3fbba8ba26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45" r="54682" b="6742"/>
        <a:stretch/>
      </xdr:blipFill>
      <xdr:spPr bwMode="auto">
        <a:xfrm>
          <a:off x="1009650" y="6553199"/>
          <a:ext cx="991961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46</xdr:row>
      <xdr:rowOff>52542</xdr:rowOff>
    </xdr:from>
    <xdr:to>
      <xdr:col>1</xdr:col>
      <xdr:colOff>1471296</xdr:colOff>
      <xdr:row>46</xdr:row>
      <xdr:rowOff>880542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28970442"/>
          <a:ext cx="1137921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25</xdr:row>
      <xdr:rowOff>66675</xdr:rowOff>
    </xdr:from>
    <xdr:to>
      <xdr:col>1</xdr:col>
      <xdr:colOff>1519652</xdr:colOff>
      <xdr:row>25</xdr:row>
      <xdr:rowOff>894675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9429750"/>
          <a:ext cx="1252952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27</xdr:row>
      <xdr:rowOff>66675</xdr:rowOff>
    </xdr:from>
    <xdr:to>
      <xdr:col>1</xdr:col>
      <xdr:colOff>1402525</xdr:colOff>
      <xdr:row>27</xdr:row>
      <xdr:rowOff>894675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1334750"/>
          <a:ext cx="10120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34</xdr:row>
      <xdr:rowOff>47625</xdr:rowOff>
    </xdr:from>
    <xdr:to>
      <xdr:col>1</xdr:col>
      <xdr:colOff>1660760</xdr:colOff>
      <xdr:row>34</xdr:row>
      <xdr:rowOff>875625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7983200"/>
          <a:ext cx="1527409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33</xdr:row>
      <xdr:rowOff>247650</xdr:rowOff>
    </xdr:from>
    <xdr:to>
      <xdr:col>1</xdr:col>
      <xdr:colOff>1482892</xdr:colOff>
      <xdr:row>33</xdr:row>
      <xdr:rowOff>847726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230725"/>
          <a:ext cx="1178092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1771650</xdr:colOff>
      <xdr:row>29</xdr:row>
      <xdr:rowOff>771517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230225"/>
          <a:ext cx="1724025" cy="7143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538387</xdr:colOff>
      <xdr:row>39</xdr:row>
      <xdr:rowOff>123825</xdr:rowOff>
    </xdr:from>
    <xdr:to>
      <xdr:col>1</xdr:col>
      <xdr:colOff>1258387</xdr:colOff>
      <xdr:row>39</xdr:row>
      <xdr:rowOff>843825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223742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538387</xdr:colOff>
      <xdr:row>40</xdr:row>
      <xdr:rowOff>92850</xdr:rowOff>
    </xdr:from>
    <xdr:to>
      <xdr:col>1</xdr:col>
      <xdr:colOff>1258387</xdr:colOff>
      <xdr:row>40</xdr:row>
      <xdr:rowOff>812850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87" y="23295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536493</xdr:colOff>
      <xdr:row>41</xdr:row>
      <xdr:rowOff>109500</xdr:rowOff>
    </xdr:from>
    <xdr:to>
      <xdr:col>1</xdr:col>
      <xdr:colOff>1260282</xdr:colOff>
      <xdr:row>41</xdr:row>
      <xdr:rowOff>829500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93" y="24264900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532518</xdr:colOff>
      <xdr:row>42</xdr:row>
      <xdr:rowOff>107100</xdr:rowOff>
    </xdr:from>
    <xdr:to>
      <xdr:col>1</xdr:col>
      <xdr:colOff>1264257</xdr:colOff>
      <xdr:row>42</xdr:row>
      <xdr:rowOff>827100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18" y="25215000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549107</xdr:colOff>
      <xdr:row>43</xdr:row>
      <xdr:rowOff>133275</xdr:rowOff>
    </xdr:from>
    <xdr:to>
      <xdr:col>1</xdr:col>
      <xdr:colOff>1247668</xdr:colOff>
      <xdr:row>43</xdr:row>
      <xdr:rowOff>853275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707" y="26193675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178387</xdr:colOff>
      <xdr:row>45</xdr:row>
      <xdr:rowOff>38100</xdr:rowOff>
    </xdr:from>
    <xdr:to>
      <xdr:col>1</xdr:col>
      <xdr:colOff>1618387</xdr:colOff>
      <xdr:row>45</xdr:row>
      <xdr:rowOff>927103</xdr:rowOff>
    </xdr:to>
    <xdr:pic>
      <xdr:nvPicPr>
        <xdr:cNvPr id="7" name="Рисунок 6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87987" y="28003500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256945</xdr:colOff>
      <xdr:row>44</xdr:row>
      <xdr:rowOff>28575</xdr:rowOff>
    </xdr:from>
    <xdr:to>
      <xdr:col>1</xdr:col>
      <xdr:colOff>1539830</xdr:colOff>
      <xdr:row>44</xdr:row>
      <xdr:rowOff>928575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545" y="27041475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531397</xdr:colOff>
      <xdr:row>36</xdr:row>
      <xdr:rowOff>95250</xdr:rowOff>
    </xdr:from>
    <xdr:to>
      <xdr:col>1</xdr:col>
      <xdr:colOff>1265377</xdr:colOff>
      <xdr:row>36</xdr:row>
      <xdr:rowOff>815250</xdr:rowOff>
    </xdr:to>
    <xdr:pic>
      <xdr:nvPicPr>
        <xdr:cNvPr id="9" name="Рисунок 8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40997" y="19488150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533014</xdr:colOff>
      <xdr:row>37</xdr:row>
      <xdr:rowOff>95251</xdr:rowOff>
    </xdr:from>
    <xdr:to>
      <xdr:col>1</xdr:col>
      <xdr:colOff>1263760</xdr:colOff>
      <xdr:row>37</xdr:row>
      <xdr:rowOff>815251</xdr:rowOff>
    </xdr:to>
    <xdr:pic>
      <xdr:nvPicPr>
        <xdr:cNvPr id="10" name="Рисунок 9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42614" y="20440651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536587</xdr:colOff>
      <xdr:row>38</xdr:row>
      <xdr:rowOff>104775</xdr:rowOff>
    </xdr:from>
    <xdr:to>
      <xdr:col>1</xdr:col>
      <xdr:colOff>1260188</xdr:colOff>
      <xdr:row>38</xdr:row>
      <xdr:rowOff>824775</xdr:rowOff>
    </xdr:to>
    <xdr:pic>
      <xdr:nvPicPr>
        <xdr:cNvPr id="11" name="Рисунок 10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46187" y="21402675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23</xdr:row>
      <xdr:rowOff>85726</xdr:rowOff>
    </xdr:from>
    <xdr:to>
      <xdr:col>1</xdr:col>
      <xdr:colOff>1744387</xdr:colOff>
      <xdr:row>23</xdr:row>
      <xdr:rowOff>851789</xdr:rowOff>
    </xdr:to>
    <xdr:pic>
      <xdr:nvPicPr>
        <xdr:cNvPr id="12" name="Рисунок 11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75438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</xdr:colOff>
      <xdr:row>24</xdr:row>
      <xdr:rowOff>76200</xdr:rowOff>
    </xdr:from>
    <xdr:to>
      <xdr:col>1</xdr:col>
      <xdr:colOff>1744387</xdr:colOff>
      <xdr:row>24</xdr:row>
      <xdr:rowOff>923902</xdr:rowOff>
    </xdr:to>
    <xdr:pic>
      <xdr:nvPicPr>
        <xdr:cNvPr id="13" name="Рисунок 12" descr="http://www.kecomotor.com/en/upload/201112086233466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7" t="16905" b="11748"/>
        <a:stretch/>
      </xdr:blipFill>
      <xdr:spPr bwMode="auto">
        <a:xfrm>
          <a:off x="661987" y="8486775"/>
          <a:ext cx="1692000" cy="847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241198</xdr:colOff>
      <xdr:row>20</xdr:row>
      <xdr:rowOff>85725</xdr:rowOff>
    </xdr:from>
    <xdr:to>
      <xdr:col>1</xdr:col>
      <xdr:colOff>1555576</xdr:colOff>
      <xdr:row>20</xdr:row>
      <xdr:rowOff>913725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98" y="4686300"/>
          <a:ext cx="1314378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644887</xdr:colOff>
      <xdr:row>35</xdr:row>
      <xdr:rowOff>38100</xdr:rowOff>
    </xdr:from>
    <xdr:to>
      <xdr:col>1</xdr:col>
      <xdr:colOff>1151887</xdr:colOff>
      <xdr:row>35</xdr:row>
      <xdr:rowOff>470100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87" y="18926175"/>
          <a:ext cx="507000" cy="432000"/>
        </a:xfrm>
        <a:prstGeom prst="rect">
          <a:avLst/>
        </a:prstGeom>
      </xdr:spPr>
    </xdr:pic>
    <xdr:clientData/>
  </xdr:twoCellAnchor>
  <xdr:oneCellAnchor>
    <xdr:from>
      <xdr:col>1</xdr:col>
      <xdr:colOff>481999</xdr:colOff>
      <xdr:row>30</xdr:row>
      <xdr:rowOff>57150</xdr:rowOff>
    </xdr:from>
    <xdr:ext cx="832776" cy="828000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colorTemperature colorTemp="7200"/>
                  </a14:imgEffect>
                  <a14:imgEffect>
                    <a14:saturation sat="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99" y="14182725"/>
          <a:ext cx="832776" cy="828000"/>
        </a:xfrm>
        <a:prstGeom prst="rect">
          <a:avLst/>
        </a:prstGeom>
      </xdr:spPr>
    </xdr:pic>
    <xdr:clientData/>
  </xdr:oneCellAnchor>
  <xdr:twoCellAnchor editAs="oneCell">
    <xdr:from>
      <xdr:col>1</xdr:col>
      <xdr:colOff>114666</xdr:colOff>
      <xdr:row>31</xdr:row>
      <xdr:rowOff>285749</xdr:rowOff>
    </xdr:from>
    <xdr:to>
      <xdr:col>1</xdr:col>
      <xdr:colOff>1682108</xdr:colOff>
      <xdr:row>31</xdr:row>
      <xdr:rowOff>717749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24266" y="15363824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337187</xdr:colOff>
      <xdr:row>19</xdr:row>
      <xdr:rowOff>57150</xdr:rowOff>
    </xdr:from>
    <xdr:to>
      <xdr:col>1</xdr:col>
      <xdr:colOff>1459587</xdr:colOff>
      <xdr:row>19</xdr:row>
      <xdr:rowOff>885150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7" y="3724275"/>
          <a:ext cx="11224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477024</xdr:colOff>
      <xdr:row>26</xdr:row>
      <xdr:rowOff>104775</xdr:rowOff>
    </xdr:from>
    <xdr:to>
      <xdr:col>1</xdr:col>
      <xdr:colOff>1319751</xdr:colOff>
      <xdr:row>26</xdr:row>
      <xdr:rowOff>824775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624" y="10420350"/>
          <a:ext cx="842727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9</xdr:row>
      <xdr:rowOff>28575</xdr:rowOff>
    </xdr:from>
    <xdr:to>
      <xdr:col>6</xdr:col>
      <xdr:colOff>1147774</xdr:colOff>
      <xdr:row>12</xdr:row>
      <xdr:rowOff>161925</xdr:rowOff>
    </xdr:to>
    <xdr:pic>
      <xdr:nvPicPr>
        <xdr:cNvPr id="20" name="Рисунок 1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7430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504826</xdr:colOff>
      <xdr:row>32</xdr:row>
      <xdr:rowOff>123825</xdr:rowOff>
    </xdr:from>
    <xdr:to>
      <xdr:col>1</xdr:col>
      <xdr:colOff>1240309</xdr:colOff>
      <xdr:row>32</xdr:row>
      <xdr:rowOff>843825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16154400"/>
          <a:ext cx="735483" cy="720000"/>
        </a:xfrm>
        <a:prstGeom prst="rect">
          <a:avLst/>
        </a:prstGeom>
      </xdr:spPr>
    </xdr:pic>
    <xdr:clientData/>
  </xdr:twoCellAnchor>
  <xdr:oneCellAnchor>
    <xdr:from>
      <xdr:col>1</xdr:col>
      <xdr:colOff>52387</xdr:colOff>
      <xdr:row>21</xdr:row>
      <xdr:rowOff>85726</xdr:rowOff>
    </xdr:from>
    <xdr:ext cx="1692000" cy="766063"/>
    <xdr:pic>
      <xdr:nvPicPr>
        <xdr:cNvPr id="22" name="Рисунок 21" descr="http://www.kecomotor.com/en/upload/201112086027568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17541" r="4578" b="21068"/>
        <a:stretch/>
      </xdr:blipFill>
      <xdr:spPr bwMode="auto">
        <a:xfrm>
          <a:off x="661987" y="5638801"/>
          <a:ext cx="1692000" cy="766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180975</xdr:colOff>
      <xdr:row>28</xdr:row>
      <xdr:rowOff>38100</xdr:rowOff>
    </xdr:from>
    <xdr:to>
      <xdr:col>1</xdr:col>
      <xdr:colOff>1638975</xdr:colOff>
      <xdr:row>28</xdr:row>
      <xdr:rowOff>912900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2258675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22</xdr:row>
      <xdr:rowOff>47624</xdr:rowOff>
    </xdr:from>
    <xdr:to>
      <xdr:col>1</xdr:col>
      <xdr:colOff>1392011</xdr:colOff>
      <xdr:row>22</xdr:row>
      <xdr:rowOff>875624</xdr:rowOff>
    </xdr:to>
    <xdr:pic>
      <xdr:nvPicPr>
        <xdr:cNvPr id="24" name="Рисунок 23" descr="http://www.gznovo.com/Uploads/201602/56d3fbba8ba26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45" r="54682" b="6742"/>
        <a:stretch/>
      </xdr:blipFill>
      <xdr:spPr bwMode="auto">
        <a:xfrm>
          <a:off x="1009650" y="6553199"/>
          <a:ext cx="991961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46</xdr:row>
      <xdr:rowOff>52542</xdr:rowOff>
    </xdr:from>
    <xdr:to>
      <xdr:col>1</xdr:col>
      <xdr:colOff>1471296</xdr:colOff>
      <xdr:row>46</xdr:row>
      <xdr:rowOff>880542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28970442"/>
          <a:ext cx="1137921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25</xdr:row>
      <xdr:rowOff>66675</xdr:rowOff>
    </xdr:from>
    <xdr:to>
      <xdr:col>1</xdr:col>
      <xdr:colOff>1519652</xdr:colOff>
      <xdr:row>25</xdr:row>
      <xdr:rowOff>894675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9429750"/>
          <a:ext cx="1252952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27</xdr:row>
      <xdr:rowOff>66675</xdr:rowOff>
    </xdr:from>
    <xdr:to>
      <xdr:col>1</xdr:col>
      <xdr:colOff>1402525</xdr:colOff>
      <xdr:row>27</xdr:row>
      <xdr:rowOff>894675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1334750"/>
          <a:ext cx="10120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34</xdr:row>
      <xdr:rowOff>47625</xdr:rowOff>
    </xdr:from>
    <xdr:to>
      <xdr:col>1</xdr:col>
      <xdr:colOff>1660760</xdr:colOff>
      <xdr:row>34</xdr:row>
      <xdr:rowOff>875625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7983200"/>
          <a:ext cx="1527409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33</xdr:row>
      <xdr:rowOff>247650</xdr:rowOff>
    </xdr:from>
    <xdr:to>
      <xdr:col>1</xdr:col>
      <xdr:colOff>1482892</xdr:colOff>
      <xdr:row>33</xdr:row>
      <xdr:rowOff>847726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230725"/>
          <a:ext cx="1178092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1771650</xdr:colOff>
      <xdr:row>29</xdr:row>
      <xdr:rowOff>771517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230225"/>
          <a:ext cx="1724025" cy="7143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1;&#1083;&#1072;&#1085;&#1082;&#1080;\&#1041;&#1083;&#1072;&#1085;&#1082;%20&#1085;&#1072;%20&#1087;&#1088;&#1086;&#1092;&#1080;&#1083;&#1100;&#1085;&#1099;&#1081;%20&#1069;&#1083;&#1077;&#1082;&#1090;&#1088;&#1086;&#1082;&#1072;&#1088;&#1085;&#1080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Карниз 1"/>
      <sheetName val="Карниз 2"/>
      <sheetName val="Карниз 3"/>
      <sheetName val="Карниз 4"/>
      <sheetName val="Карниз 5"/>
      <sheetName val="Карниз 6"/>
      <sheetName val="Карниз 7"/>
      <sheetName val="Карниз 8"/>
      <sheetName val="Карниз 9"/>
      <sheetName val="Карниз 10"/>
      <sheetName val="От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7"/>
  <sheetViews>
    <sheetView tabSelected="1" zoomScaleNormal="100" workbookViewId="0"/>
  </sheetViews>
  <sheetFormatPr defaultRowHeight="39.950000000000003" customHeight="1" x14ac:dyDescent="0.25"/>
  <cols>
    <col min="1" max="1" width="9.140625" style="1"/>
    <col min="2" max="2" width="3.85546875" style="1" customWidth="1"/>
    <col min="3" max="3" width="18.85546875" style="1" bestFit="1" customWidth="1"/>
    <col min="4" max="4" width="11.28515625" style="14" customWidth="1"/>
    <col min="5" max="5" width="10.140625" style="14" customWidth="1"/>
    <col min="6" max="6" width="9.85546875" style="1" customWidth="1"/>
    <col min="7" max="8" width="15" style="1" customWidth="1"/>
    <col min="9" max="9" width="6.7109375" style="1" customWidth="1"/>
    <col min="10" max="11" width="10.5703125" style="1" customWidth="1"/>
    <col min="12" max="16384" width="9.140625" style="1"/>
  </cols>
  <sheetData>
    <row r="1" spans="2:11" ht="15" customHeight="1" thickBot="1" x14ac:dyDescent="0.3">
      <c r="D1" s="26"/>
    </row>
    <row r="2" spans="2:11" ht="15" customHeight="1" x14ac:dyDescent="0.25">
      <c r="B2" s="5" t="s">
        <v>12</v>
      </c>
      <c r="D2" s="62"/>
      <c r="E2" s="62"/>
      <c r="F2" s="189"/>
      <c r="G2" s="190"/>
      <c r="H2" s="64"/>
      <c r="I2" s="73"/>
      <c r="J2" s="30" t="s">
        <v>14</v>
      </c>
      <c r="K2" s="110"/>
    </row>
    <row r="3" spans="2:11" ht="15" customHeight="1" thickBot="1" x14ac:dyDescent="0.3">
      <c r="B3" s="5" t="s">
        <v>13</v>
      </c>
      <c r="D3" s="62"/>
      <c r="E3" s="62"/>
      <c r="F3" s="191"/>
      <c r="G3" s="192"/>
      <c r="H3" s="64"/>
      <c r="I3" s="73"/>
      <c r="J3" s="30" t="s">
        <v>15</v>
      </c>
      <c r="K3" s="110"/>
    </row>
    <row r="4" spans="2:11" s="42" customFormat="1" ht="15" customHeight="1" x14ac:dyDescent="0.25">
      <c r="B4" s="5"/>
      <c r="D4" s="62"/>
      <c r="E4" s="64"/>
      <c r="F4" s="64"/>
      <c r="G4" s="64"/>
      <c r="H4" s="64"/>
      <c r="I4" s="52"/>
      <c r="J4" s="65"/>
      <c r="K4" s="66"/>
    </row>
    <row r="5" spans="2:11" s="42" customFormat="1" ht="15" customHeight="1" x14ac:dyDescent="0.25">
      <c r="B5" s="5"/>
      <c r="D5" s="62"/>
      <c r="E5" s="64"/>
      <c r="F5" s="64"/>
      <c r="G5" s="64"/>
      <c r="H5" s="182" t="s">
        <v>47</v>
      </c>
      <c r="I5" s="182"/>
      <c r="J5" s="182"/>
      <c r="K5" s="182"/>
    </row>
    <row r="6" spans="2:11" s="42" customFormat="1" ht="15" customHeight="1" x14ac:dyDescent="0.25">
      <c r="B6" s="5"/>
      <c r="D6" s="62"/>
      <c r="E6" s="64"/>
      <c r="F6" s="64"/>
      <c r="G6" s="64"/>
      <c r="H6" s="182" t="s">
        <v>48</v>
      </c>
      <c r="I6" s="182"/>
      <c r="J6" s="182"/>
      <c r="K6" s="182"/>
    </row>
    <row r="7" spans="2:11" s="42" customFormat="1" ht="15" customHeight="1" x14ac:dyDescent="0.25">
      <c r="B7" s="5"/>
      <c r="D7" s="62"/>
      <c r="E7" s="64"/>
      <c r="F7" s="64"/>
      <c r="G7" s="64"/>
      <c r="H7" s="182" t="s">
        <v>49</v>
      </c>
      <c r="I7" s="182"/>
      <c r="J7" s="182"/>
      <c r="K7" s="182"/>
    </row>
    <row r="8" spans="2:11" ht="15" customHeight="1" x14ac:dyDescent="0.25">
      <c r="C8" s="5"/>
      <c r="D8" s="1"/>
      <c r="E8" s="52"/>
      <c r="F8" s="52"/>
      <c r="G8" s="52"/>
      <c r="H8" s="52"/>
      <c r="I8" s="6"/>
      <c r="J8" s="15"/>
      <c r="K8" s="73"/>
    </row>
    <row r="9" spans="2:11" ht="15" customHeight="1" x14ac:dyDescent="0.25">
      <c r="B9" s="29" t="s">
        <v>16</v>
      </c>
      <c r="D9" s="193"/>
      <c r="E9" s="193"/>
      <c r="F9" s="193"/>
      <c r="G9" s="193"/>
      <c r="H9" s="31" t="s">
        <v>74</v>
      </c>
      <c r="I9" s="183"/>
      <c r="J9" s="183"/>
      <c r="K9" s="183"/>
    </row>
    <row r="10" spans="2:11" ht="15" customHeight="1" x14ac:dyDescent="0.25">
      <c r="B10" s="29" t="s">
        <v>17</v>
      </c>
      <c r="D10" s="194"/>
      <c r="E10" s="194"/>
      <c r="F10" s="194"/>
      <c r="G10" s="194"/>
      <c r="H10" s="31" t="s">
        <v>19</v>
      </c>
      <c r="I10" s="183"/>
      <c r="J10" s="183"/>
      <c r="K10" s="183"/>
    </row>
    <row r="11" spans="2:11" ht="15" customHeight="1" x14ac:dyDescent="0.25">
      <c r="B11" s="29" t="s">
        <v>18</v>
      </c>
      <c r="D11" s="194"/>
      <c r="E11" s="194"/>
      <c r="F11" s="194"/>
      <c r="G11" s="194"/>
      <c r="H11" s="104"/>
      <c r="I11" s="73"/>
      <c r="J11" s="24"/>
      <c r="K11" s="73"/>
    </row>
    <row r="12" spans="2:11" ht="15" customHeight="1" x14ac:dyDescent="0.25">
      <c r="B12" s="29" t="s">
        <v>35</v>
      </c>
      <c r="D12" s="195"/>
      <c r="E12" s="195"/>
      <c r="F12" s="195"/>
      <c r="G12" s="195"/>
      <c r="H12" s="185" t="s">
        <v>20</v>
      </c>
      <c r="I12" s="185"/>
      <c r="J12" s="30" t="s">
        <v>32</v>
      </c>
      <c r="K12" s="111"/>
    </row>
    <row r="13" spans="2:11" ht="15" customHeight="1" x14ac:dyDescent="0.25">
      <c r="B13" s="67" t="s">
        <v>50</v>
      </c>
      <c r="C13" s="7"/>
      <c r="D13" s="68"/>
      <c r="E13" s="184"/>
      <c r="F13" s="184"/>
      <c r="G13" s="184"/>
      <c r="H13" s="185"/>
      <c r="I13" s="185"/>
      <c r="J13" s="30" t="s">
        <v>22</v>
      </c>
      <c r="K13" s="112"/>
    </row>
    <row r="14" spans="2:11" ht="15" customHeight="1" thickBot="1" x14ac:dyDescent="0.25">
      <c r="C14" s="7"/>
      <c r="D14" s="26"/>
      <c r="E14" s="26"/>
    </row>
    <row r="15" spans="2:11" ht="18.75" x14ac:dyDescent="0.25">
      <c r="B15" s="196" t="s">
        <v>51</v>
      </c>
      <c r="C15" s="197"/>
      <c r="D15" s="197"/>
      <c r="E15" s="197"/>
      <c r="F15" s="197"/>
      <c r="G15" s="197"/>
      <c r="H15" s="197"/>
      <c r="I15" s="197"/>
      <c r="J15" s="197"/>
      <c r="K15" s="198"/>
    </row>
    <row r="16" spans="2:11" s="103" customFormat="1" ht="18.75" x14ac:dyDescent="0.25">
      <c r="B16" s="176" t="s">
        <v>27</v>
      </c>
      <c r="C16" s="177" t="s">
        <v>64</v>
      </c>
      <c r="D16" s="177" t="s">
        <v>65</v>
      </c>
      <c r="E16" s="177"/>
      <c r="F16" s="178" t="s">
        <v>26</v>
      </c>
      <c r="G16" s="102" t="s">
        <v>66</v>
      </c>
      <c r="H16" s="101" t="s">
        <v>21</v>
      </c>
      <c r="I16" s="177" t="s">
        <v>67</v>
      </c>
      <c r="J16" s="186" t="s">
        <v>68</v>
      </c>
      <c r="K16" s="187" t="s">
        <v>2</v>
      </c>
    </row>
    <row r="17" spans="2:11" s="103" customFormat="1" ht="37.5" x14ac:dyDescent="0.25">
      <c r="B17" s="176"/>
      <c r="C17" s="177"/>
      <c r="D17" s="102" t="s">
        <v>69</v>
      </c>
      <c r="E17" s="102" t="s">
        <v>70</v>
      </c>
      <c r="F17" s="178"/>
      <c r="G17" s="102" t="s">
        <v>73</v>
      </c>
      <c r="H17" s="101" t="s">
        <v>72</v>
      </c>
      <c r="I17" s="177"/>
      <c r="J17" s="186"/>
      <c r="K17" s="188"/>
    </row>
    <row r="18" spans="2:11" ht="18.75" x14ac:dyDescent="0.25">
      <c r="B18" s="69">
        <v>1</v>
      </c>
      <c r="C18" s="116">
        <f>'Карниз 1'!D20</f>
        <v>0</v>
      </c>
      <c r="D18" s="171">
        <f>'Карниз 1'!D11</f>
        <v>0</v>
      </c>
      <c r="E18" s="171">
        <f>'Карниз 1'!D12</f>
        <v>0</v>
      </c>
      <c r="F18" s="171">
        <f>'Карниз 1'!D13</f>
        <v>0</v>
      </c>
      <c r="G18" s="116">
        <f>'Карниз 1'!D14</f>
        <v>0</v>
      </c>
      <c r="H18" s="12">
        <f>'Карниз 1'!D15</f>
        <v>0</v>
      </c>
      <c r="I18" s="39"/>
      <c r="J18" s="3">
        <f>'Карниз 1'!G48</f>
        <v>0</v>
      </c>
      <c r="K18" s="105">
        <f>J18*I18</f>
        <v>0</v>
      </c>
    </row>
    <row r="19" spans="2:11" ht="18.75" x14ac:dyDescent="0.25">
      <c r="B19" s="69">
        <v>2</v>
      </c>
      <c r="C19" s="116">
        <f>'Карниз 2'!D20</f>
        <v>0</v>
      </c>
      <c r="D19" s="171">
        <f>'Карниз 2'!D11</f>
        <v>0</v>
      </c>
      <c r="E19" s="171">
        <f>'Карниз 2'!D12</f>
        <v>0</v>
      </c>
      <c r="F19" s="171">
        <f>'Карниз 2'!D13</f>
        <v>0</v>
      </c>
      <c r="G19" s="116">
        <f>'Карниз 2'!D14</f>
        <v>0</v>
      </c>
      <c r="H19" s="12">
        <f>'Карниз 2'!D15</f>
        <v>0</v>
      </c>
      <c r="I19" s="39"/>
      <c r="J19" s="155">
        <f>'Карниз 2'!G48</f>
        <v>0</v>
      </c>
      <c r="K19" s="105">
        <f t="shared" ref="K19:K22" si="0">J19*I19</f>
        <v>0</v>
      </c>
    </row>
    <row r="20" spans="2:11" ht="18.75" x14ac:dyDescent="0.25">
      <c r="B20" s="69">
        <v>3</v>
      </c>
      <c r="C20" s="116">
        <f>'Карниз 3'!D20</f>
        <v>0</v>
      </c>
      <c r="D20" s="171">
        <f>'Карниз 3'!D11</f>
        <v>0</v>
      </c>
      <c r="E20" s="171">
        <f>'Карниз 3'!D12</f>
        <v>0</v>
      </c>
      <c r="F20" s="171">
        <f>'Карниз 3'!D13</f>
        <v>0</v>
      </c>
      <c r="G20" s="116">
        <f>'Карниз 3'!D14</f>
        <v>0</v>
      </c>
      <c r="H20" s="12">
        <f>'Карниз 3'!D15</f>
        <v>0</v>
      </c>
      <c r="I20" s="39"/>
      <c r="J20" s="155">
        <f>'Карниз 3'!G48</f>
        <v>0</v>
      </c>
      <c r="K20" s="105">
        <f t="shared" si="0"/>
        <v>0</v>
      </c>
    </row>
    <row r="21" spans="2:11" ht="18.75" x14ac:dyDescent="0.25">
      <c r="B21" s="69">
        <v>4</v>
      </c>
      <c r="C21" s="116">
        <f>'Карниз 4'!D20</f>
        <v>0</v>
      </c>
      <c r="D21" s="171">
        <f>'Карниз 4'!D11</f>
        <v>0</v>
      </c>
      <c r="E21" s="171">
        <f>'Карниз 4'!D12</f>
        <v>0</v>
      </c>
      <c r="F21" s="171">
        <f>'Карниз 4'!D13</f>
        <v>0</v>
      </c>
      <c r="G21" s="116">
        <f>'Карниз 4'!D14</f>
        <v>0</v>
      </c>
      <c r="H21" s="12">
        <f>'Карниз 4'!D15</f>
        <v>0</v>
      </c>
      <c r="I21" s="39"/>
      <c r="J21" s="155">
        <f>'Карниз 4'!G48</f>
        <v>0</v>
      </c>
      <c r="K21" s="105">
        <f t="shared" si="0"/>
        <v>0</v>
      </c>
    </row>
    <row r="22" spans="2:11" ht="18.75" x14ac:dyDescent="0.25">
      <c r="B22" s="69">
        <v>5</v>
      </c>
      <c r="C22" s="116">
        <f>'Карниз 5'!D20</f>
        <v>0</v>
      </c>
      <c r="D22" s="171">
        <f>'Карниз 5'!D11</f>
        <v>0</v>
      </c>
      <c r="E22" s="171">
        <f>'Карниз 5'!D12</f>
        <v>0</v>
      </c>
      <c r="F22" s="171">
        <f>'Карниз 5'!D13</f>
        <v>0</v>
      </c>
      <c r="G22" s="116">
        <f>'Карниз 5'!D14</f>
        <v>0</v>
      </c>
      <c r="H22" s="12">
        <f>'Карниз 5'!D15</f>
        <v>0</v>
      </c>
      <c r="I22" s="39"/>
      <c r="J22" s="155">
        <f>'Карниз 5'!G48</f>
        <v>0</v>
      </c>
      <c r="K22" s="105">
        <f t="shared" si="0"/>
        <v>0</v>
      </c>
    </row>
    <row r="23" spans="2:11" ht="18.75" x14ac:dyDescent="0.25">
      <c r="B23" s="69">
        <v>6</v>
      </c>
      <c r="C23" s="116"/>
      <c r="D23" s="117"/>
      <c r="E23" s="117"/>
      <c r="F23" s="117"/>
      <c r="G23" s="116"/>
      <c r="H23" s="12"/>
      <c r="I23" s="39"/>
      <c r="J23" s="3"/>
      <c r="K23" s="105"/>
    </row>
    <row r="24" spans="2:11" ht="18.75" x14ac:dyDescent="0.25">
      <c r="B24" s="69">
        <v>7</v>
      </c>
      <c r="C24" s="116"/>
      <c r="D24" s="117"/>
      <c r="E24" s="117"/>
      <c r="F24" s="117"/>
      <c r="G24" s="116"/>
      <c r="H24" s="12"/>
      <c r="I24" s="39"/>
      <c r="J24" s="3"/>
      <c r="K24" s="105"/>
    </row>
    <row r="25" spans="2:11" ht="18.75" x14ac:dyDescent="0.25">
      <c r="B25" s="69">
        <v>8</v>
      </c>
      <c r="C25" s="116"/>
      <c r="D25" s="117"/>
      <c r="E25" s="117"/>
      <c r="F25" s="117"/>
      <c r="G25" s="116"/>
      <c r="H25" s="12"/>
      <c r="I25" s="39"/>
      <c r="J25" s="3"/>
      <c r="K25" s="105"/>
    </row>
    <row r="26" spans="2:11" ht="18.75" x14ac:dyDescent="0.25">
      <c r="B26" s="69">
        <v>9</v>
      </c>
      <c r="C26" s="116"/>
      <c r="D26" s="117"/>
      <c r="E26" s="117"/>
      <c r="F26" s="117"/>
      <c r="G26" s="116"/>
      <c r="H26" s="12"/>
      <c r="I26" s="39"/>
      <c r="J26" s="3"/>
      <c r="K26" s="105"/>
    </row>
    <row r="27" spans="2:11" ht="19.5" thickBot="1" x14ac:dyDescent="0.3">
      <c r="B27" s="70">
        <v>10</v>
      </c>
      <c r="C27" s="116"/>
      <c r="D27" s="118"/>
      <c r="E27" s="118"/>
      <c r="F27" s="118"/>
      <c r="G27" s="119"/>
      <c r="H27" s="120"/>
      <c r="I27" s="121"/>
      <c r="J27" s="106"/>
      <c r="K27" s="107"/>
    </row>
    <row r="28" spans="2:11" s="42" customFormat="1" ht="19.5" thickBot="1" x14ac:dyDescent="0.3">
      <c r="B28" s="254"/>
      <c r="C28" s="255" t="s">
        <v>46</v>
      </c>
      <c r="D28" s="255"/>
      <c r="E28" s="255"/>
      <c r="F28" s="255"/>
      <c r="G28" s="255"/>
      <c r="H28" s="255"/>
      <c r="I28" s="256"/>
      <c r="J28" s="257">
        <v>495</v>
      </c>
      <c r="K28" s="258">
        <f>J28*I28</f>
        <v>0</v>
      </c>
    </row>
    <row r="29" spans="2:11" ht="18.75" customHeight="1" x14ac:dyDescent="0.25">
      <c r="B29" s="252"/>
      <c r="C29" s="244" t="s">
        <v>104</v>
      </c>
      <c r="D29" s="244"/>
      <c r="E29" s="244"/>
      <c r="F29" s="244"/>
      <c r="G29" s="244"/>
      <c r="H29" s="244"/>
      <c r="I29" s="250">
        <f>SUM(K18:K28)</f>
        <v>0</v>
      </c>
      <c r="J29" s="245"/>
      <c r="K29" s="246"/>
    </row>
    <row r="30" spans="2:11" s="103" customFormat="1" ht="18.75" customHeight="1" thickBot="1" x14ac:dyDescent="0.3">
      <c r="B30" s="253"/>
      <c r="C30" s="247"/>
      <c r="D30" s="247"/>
      <c r="E30" s="247"/>
      <c r="F30" s="247"/>
      <c r="G30" s="247"/>
      <c r="H30" s="247"/>
      <c r="I30" s="251"/>
      <c r="J30" s="248"/>
      <c r="K30" s="249"/>
    </row>
    <row r="31" spans="2:11" ht="18.75" x14ac:dyDescent="0.3">
      <c r="C31" s="8"/>
    </row>
    <row r="32" spans="2:11" s="8" customFormat="1" ht="18.75" x14ac:dyDescent="0.3">
      <c r="B32" s="71" t="s">
        <v>75</v>
      </c>
      <c r="C32" s="108"/>
      <c r="D32" s="108"/>
      <c r="E32" s="108"/>
      <c r="F32" s="108"/>
      <c r="G32" s="108"/>
      <c r="H32" s="71" t="s">
        <v>76</v>
      </c>
      <c r="I32" s="109"/>
      <c r="J32" s="109"/>
      <c r="K32" s="115"/>
    </row>
    <row r="33" spans="1:11" s="42" customFormat="1" ht="18.75" x14ac:dyDescent="0.3">
      <c r="C33" s="8"/>
      <c r="D33" s="14"/>
      <c r="E33" s="14"/>
    </row>
    <row r="34" spans="1:11" ht="18.75" customHeight="1" x14ac:dyDescent="0.25">
      <c r="B34" s="181" t="s">
        <v>28</v>
      </c>
      <c r="C34" s="181"/>
      <c r="D34" s="181"/>
      <c r="E34" s="181"/>
      <c r="F34" s="173"/>
      <c r="G34" s="173"/>
      <c r="H34" s="173"/>
      <c r="I34" s="174" t="s">
        <v>52</v>
      </c>
      <c r="J34" s="174"/>
      <c r="K34" s="174"/>
    </row>
    <row r="35" spans="1:11" ht="18.75" x14ac:dyDescent="0.25">
      <c r="B35" s="181"/>
      <c r="C35" s="181"/>
      <c r="D35" s="181"/>
      <c r="E35" s="181"/>
      <c r="F35" s="172" t="s">
        <v>29</v>
      </c>
      <c r="G35" s="172"/>
      <c r="H35" s="172"/>
      <c r="I35" s="175" t="s">
        <v>30</v>
      </c>
      <c r="J35" s="175"/>
      <c r="K35" s="175"/>
    </row>
    <row r="36" spans="1:11" ht="18.75" x14ac:dyDescent="0.25">
      <c r="F36" s="14"/>
      <c r="G36" s="14"/>
      <c r="H36" s="14"/>
    </row>
    <row r="37" spans="1:11" ht="18.75" customHeight="1" x14ac:dyDescent="0.25">
      <c r="B37" s="72" t="s">
        <v>31</v>
      </c>
      <c r="C37" s="28"/>
      <c r="E37" s="179"/>
      <c r="F37" s="179"/>
      <c r="G37" s="179"/>
      <c r="H37" s="179"/>
      <c r="I37" s="174" t="s">
        <v>52</v>
      </c>
      <c r="J37" s="174"/>
      <c r="K37" s="174"/>
    </row>
    <row r="38" spans="1:11" ht="18.75" x14ac:dyDescent="0.25">
      <c r="B38" s="28"/>
      <c r="C38" s="28"/>
      <c r="E38" s="180" t="s">
        <v>29</v>
      </c>
      <c r="F38" s="180"/>
      <c r="G38" s="180"/>
      <c r="H38" s="180"/>
      <c r="I38" s="175" t="s">
        <v>30</v>
      </c>
      <c r="J38" s="175"/>
      <c r="K38" s="175"/>
    </row>
    <row r="39" spans="1:11" ht="18.75" x14ac:dyDescent="0.25">
      <c r="F39" s="139"/>
      <c r="G39" s="139"/>
      <c r="H39" s="139"/>
    </row>
    <row r="40" spans="1:11" ht="19.5" x14ac:dyDescent="0.25">
      <c r="A40" s="73"/>
      <c r="B40" s="146" t="s">
        <v>77</v>
      </c>
      <c r="C40" s="141"/>
      <c r="D40" s="147"/>
      <c r="E40" s="148"/>
      <c r="F40" s="173"/>
      <c r="G40" s="173"/>
      <c r="H40" s="173"/>
      <c r="I40" s="174" t="s">
        <v>52</v>
      </c>
      <c r="J40" s="174"/>
      <c r="K40" s="174"/>
    </row>
    <row r="41" spans="1:11" ht="18.75" x14ac:dyDescent="0.25">
      <c r="A41" s="73"/>
      <c r="B41" s="140"/>
      <c r="C41" s="140"/>
      <c r="D41" s="142"/>
      <c r="E41" s="142"/>
      <c r="F41" s="172" t="s">
        <v>29</v>
      </c>
      <c r="G41" s="172"/>
      <c r="H41" s="172"/>
      <c r="I41" s="175" t="s">
        <v>30</v>
      </c>
      <c r="J41" s="175"/>
      <c r="K41" s="175"/>
    </row>
    <row r="42" spans="1:11" ht="18.75" x14ac:dyDescent="0.25"/>
    <row r="43" spans="1:11" ht="18.75" x14ac:dyDescent="0.25"/>
    <row r="44" spans="1:11" ht="18.75" x14ac:dyDescent="0.25"/>
    <row r="45" spans="1:11" ht="18.75" x14ac:dyDescent="0.25"/>
    <row r="46" spans="1:11" ht="18.75" x14ac:dyDescent="0.25"/>
    <row r="47" spans="1:11" ht="18.75" x14ac:dyDescent="0.25"/>
    <row r="48" spans="1:11" ht="18.75" x14ac:dyDescent="0.25"/>
    <row r="49" ht="18.75" x14ac:dyDescent="0.25"/>
    <row r="50" ht="18.75" x14ac:dyDescent="0.25"/>
    <row r="51" ht="18.75" x14ac:dyDescent="0.25"/>
    <row r="52" ht="18.75" x14ac:dyDescent="0.25"/>
    <row r="53" ht="18.75" x14ac:dyDescent="0.25"/>
    <row r="54" ht="18.75" x14ac:dyDescent="0.25"/>
    <row r="55" ht="18.75" x14ac:dyDescent="0.25"/>
    <row r="56" ht="18.75" x14ac:dyDescent="0.25"/>
    <row r="57" ht="18.75" x14ac:dyDescent="0.25"/>
    <row r="58" ht="18.75" x14ac:dyDescent="0.25"/>
    <row r="59" ht="18.75" x14ac:dyDescent="0.25"/>
    <row r="60" ht="18.75" x14ac:dyDescent="0.25"/>
    <row r="61" ht="18.75" x14ac:dyDescent="0.25"/>
    <row r="62" ht="18.75" x14ac:dyDescent="0.25"/>
    <row r="63" ht="18.75" x14ac:dyDescent="0.25"/>
    <row r="64" ht="18.75" x14ac:dyDescent="0.25"/>
    <row r="65" ht="18.75" x14ac:dyDescent="0.25"/>
    <row r="66" ht="18.75" x14ac:dyDescent="0.25"/>
    <row r="67" ht="18.75" x14ac:dyDescent="0.25"/>
    <row r="68" ht="18.75" x14ac:dyDescent="0.25"/>
    <row r="69" ht="18.75" x14ac:dyDescent="0.25"/>
    <row r="70" ht="18.75" x14ac:dyDescent="0.25"/>
    <row r="71" ht="18.75" x14ac:dyDescent="0.25"/>
    <row r="72" ht="18.75" x14ac:dyDescent="0.25"/>
    <row r="73" ht="18.75" x14ac:dyDescent="0.25"/>
    <row r="74" ht="18.75" x14ac:dyDescent="0.25"/>
    <row r="75" ht="18.75" x14ac:dyDescent="0.25"/>
    <row r="76" ht="18.75" x14ac:dyDescent="0.25"/>
    <row r="77" ht="18.75" x14ac:dyDescent="0.25"/>
    <row r="78" ht="18.75" x14ac:dyDescent="0.25"/>
    <row r="79" ht="18.75" x14ac:dyDescent="0.25"/>
    <row r="80" ht="18.75" x14ac:dyDescent="0.25"/>
    <row r="81" ht="18.75" x14ac:dyDescent="0.25"/>
    <row r="82" ht="18.75" x14ac:dyDescent="0.25"/>
    <row r="83" ht="18.75" x14ac:dyDescent="0.25"/>
    <row r="84" ht="18.75" x14ac:dyDescent="0.25"/>
    <row r="85" ht="18.75" x14ac:dyDescent="0.25"/>
    <row r="86" ht="18.75" x14ac:dyDescent="0.25"/>
    <row r="87" ht="18.75" x14ac:dyDescent="0.25"/>
    <row r="88" ht="18.75" x14ac:dyDescent="0.25"/>
    <row r="89" ht="18.75" x14ac:dyDescent="0.25"/>
    <row r="90" ht="18.75" x14ac:dyDescent="0.25"/>
    <row r="91" ht="18.75" x14ac:dyDescent="0.25"/>
    <row r="92" ht="18.75" x14ac:dyDescent="0.25"/>
    <row r="93" ht="18.75" x14ac:dyDescent="0.25"/>
    <row r="94" ht="18.75" x14ac:dyDescent="0.25"/>
    <row r="95" ht="18.75" x14ac:dyDescent="0.25"/>
    <row r="96" ht="18.75" x14ac:dyDescent="0.25"/>
    <row r="97" ht="18.75" x14ac:dyDescent="0.25"/>
    <row r="98" ht="18.75" x14ac:dyDescent="0.25"/>
    <row r="99" ht="18.75" x14ac:dyDescent="0.25"/>
    <row r="100" ht="18.75" x14ac:dyDescent="0.25"/>
    <row r="101" ht="18.75" x14ac:dyDescent="0.25"/>
    <row r="102" ht="18.75" x14ac:dyDescent="0.25"/>
    <row r="103" ht="18.75" x14ac:dyDescent="0.25"/>
    <row r="104" ht="18.75" x14ac:dyDescent="0.25"/>
    <row r="105" ht="18.75" x14ac:dyDescent="0.25"/>
    <row r="106" ht="18.75" x14ac:dyDescent="0.25"/>
    <row r="107" ht="18.75" x14ac:dyDescent="0.25"/>
    <row r="108" ht="18.75" x14ac:dyDescent="0.25"/>
    <row r="109" ht="18.75" x14ac:dyDescent="0.25"/>
    <row r="110" ht="18.75" x14ac:dyDescent="0.25"/>
    <row r="111" ht="18.75" x14ac:dyDescent="0.25"/>
    <row r="112" ht="18.75" x14ac:dyDescent="0.25"/>
    <row r="113" ht="18.75" x14ac:dyDescent="0.25"/>
    <row r="114" ht="18.75" x14ac:dyDescent="0.25"/>
    <row r="115" ht="18.75" x14ac:dyDescent="0.25"/>
    <row r="116" ht="18.75" x14ac:dyDescent="0.25"/>
    <row r="117" ht="18.75" x14ac:dyDescent="0.25"/>
    <row r="118" ht="18.75" x14ac:dyDescent="0.25"/>
    <row r="119" ht="18.75" x14ac:dyDescent="0.25"/>
    <row r="120" ht="18.75" x14ac:dyDescent="0.25"/>
    <row r="121" ht="18.75" x14ac:dyDescent="0.25"/>
    <row r="122" ht="18.75" x14ac:dyDescent="0.25"/>
    <row r="123" ht="18.75" x14ac:dyDescent="0.25"/>
    <row r="124" ht="18.75" x14ac:dyDescent="0.25"/>
    <row r="125" ht="18.75" x14ac:dyDescent="0.25"/>
    <row r="126" ht="18.75" x14ac:dyDescent="0.25"/>
    <row r="127" ht="18.75" x14ac:dyDescent="0.25"/>
    <row r="128" ht="18.75" x14ac:dyDescent="0.25"/>
    <row r="129" ht="18.75" x14ac:dyDescent="0.25"/>
    <row r="130" ht="18.75" x14ac:dyDescent="0.25"/>
    <row r="131" ht="18.75" x14ac:dyDescent="0.25"/>
    <row r="132" ht="18.75" x14ac:dyDescent="0.25"/>
    <row r="133" ht="18.75" x14ac:dyDescent="0.25"/>
    <row r="134" ht="18.75" x14ac:dyDescent="0.25"/>
    <row r="135" ht="18.75" x14ac:dyDescent="0.25"/>
    <row r="136" ht="18.75" x14ac:dyDescent="0.25"/>
    <row r="137" ht="18.75" x14ac:dyDescent="0.25"/>
    <row r="138" ht="18.75" x14ac:dyDescent="0.25"/>
    <row r="139" ht="18.75" x14ac:dyDescent="0.25"/>
    <row r="140" ht="18.75" x14ac:dyDescent="0.25"/>
    <row r="141" ht="18.75" x14ac:dyDescent="0.25"/>
    <row r="142" ht="18.75" x14ac:dyDescent="0.25"/>
    <row r="143" ht="18.75" x14ac:dyDescent="0.25"/>
    <row r="144" ht="18.75" x14ac:dyDescent="0.25"/>
    <row r="145" ht="18.75" x14ac:dyDescent="0.25"/>
    <row r="146" ht="18.75" x14ac:dyDescent="0.25"/>
    <row r="147" ht="18.75" x14ac:dyDescent="0.25"/>
    <row r="148" ht="18.75" x14ac:dyDescent="0.25"/>
    <row r="149" ht="18.75" x14ac:dyDescent="0.25"/>
    <row r="150" ht="18.75" x14ac:dyDescent="0.25"/>
    <row r="151" ht="18.75" x14ac:dyDescent="0.25"/>
    <row r="152" ht="18.75" x14ac:dyDescent="0.25"/>
    <row r="153" ht="18.75" x14ac:dyDescent="0.25"/>
    <row r="154" ht="18.75" x14ac:dyDescent="0.25"/>
    <row r="155" ht="18.75" x14ac:dyDescent="0.25"/>
    <row r="156" ht="18.75" x14ac:dyDescent="0.25"/>
    <row r="157" ht="18.75" x14ac:dyDescent="0.25"/>
    <row r="158" ht="18.75" x14ac:dyDescent="0.25"/>
    <row r="159" ht="18.75" x14ac:dyDescent="0.25"/>
    <row r="160" ht="18.75" x14ac:dyDescent="0.25"/>
    <row r="161" ht="18.75" x14ac:dyDescent="0.25"/>
    <row r="162" ht="18.75" x14ac:dyDescent="0.25"/>
    <row r="163" ht="18.75" x14ac:dyDescent="0.25"/>
    <row r="164" ht="18.75" x14ac:dyDescent="0.25"/>
    <row r="165" ht="18.75" x14ac:dyDescent="0.25"/>
    <row r="166" ht="18.75" x14ac:dyDescent="0.25"/>
    <row r="167" ht="18.75" x14ac:dyDescent="0.25"/>
    <row r="168" ht="18.75" x14ac:dyDescent="0.25"/>
    <row r="169" ht="18.75" x14ac:dyDescent="0.25"/>
    <row r="170" ht="18.75" x14ac:dyDescent="0.25"/>
    <row r="171" ht="18.75" x14ac:dyDescent="0.25"/>
    <row r="172" ht="18.75" x14ac:dyDescent="0.25"/>
    <row r="173" ht="18.75" x14ac:dyDescent="0.25"/>
    <row r="174" ht="18.75" x14ac:dyDescent="0.25"/>
    <row r="175" ht="18.75" x14ac:dyDescent="0.25"/>
    <row r="176" ht="18.75" x14ac:dyDescent="0.25"/>
    <row r="177" ht="18.75" x14ac:dyDescent="0.25"/>
    <row r="178" ht="18.75" x14ac:dyDescent="0.25"/>
    <row r="179" ht="18.75" x14ac:dyDescent="0.25"/>
    <row r="180" ht="18.75" x14ac:dyDescent="0.25"/>
    <row r="181" ht="18.75" x14ac:dyDescent="0.25"/>
    <row r="182" ht="18.75" x14ac:dyDescent="0.25"/>
    <row r="183" ht="18.75" x14ac:dyDescent="0.25"/>
    <row r="184" ht="18.75" x14ac:dyDescent="0.25"/>
    <row r="185" ht="18.75" x14ac:dyDescent="0.25"/>
    <row r="186" ht="18.75" x14ac:dyDescent="0.25"/>
    <row r="187" ht="18.75" x14ac:dyDescent="0.25"/>
    <row r="188" ht="18.75" x14ac:dyDescent="0.25"/>
    <row r="189" ht="18.75" x14ac:dyDescent="0.25"/>
    <row r="190" ht="18.75" x14ac:dyDescent="0.25"/>
    <row r="191" ht="18.75" x14ac:dyDescent="0.25"/>
    <row r="192" ht="18.75" x14ac:dyDescent="0.25"/>
    <row r="193" ht="18.75" x14ac:dyDescent="0.25"/>
    <row r="194" ht="18.75" x14ac:dyDescent="0.25"/>
    <row r="195" ht="18.75" x14ac:dyDescent="0.25"/>
    <row r="196" ht="18.75" x14ac:dyDescent="0.25"/>
    <row r="197" ht="18.75" x14ac:dyDescent="0.25"/>
    <row r="198" ht="18.75" x14ac:dyDescent="0.25"/>
    <row r="199" ht="18.75" x14ac:dyDescent="0.25"/>
    <row r="200" ht="18.75" x14ac:dyDescent="0.25"/>
    <row r="201" ht="18.75" x14ac:dyDescent="0.25"/>
    <row r="202" ht="18.75" x14ac:dyDescent="0.25"/>
    <row r="203" ht="18.75" x14ac:dyDescent="0.25"/>
    <row r="204" ht="18.75" x14ac:dyDescent="0.25"/>
    <row r="205" ht="18.75" x14ac:dyDescent="0.25"/>
    <row r="206" ht="18.75" x14ac:dyDescent="0.25"/>
    <row r="207" ht="18.75" x14ac:dyDescent="0.25"/>
    <row r="208" ht="18.75" x14ac:dyDescent="0.25"/>
    <row r="209" ht="18.75" x14ac:dyDescent="0.25"/>
    <row r="210" ht="18.75" x14ac:dyDescent="0.25"/>
    <row r="211" ht="18.75" x14ac:dyDescent="0.25"/>
    <row r="212" ht="18.75" x14ac:dyDescent="0.25"/>
    <row r="213" ht="18.75" x14ac:dyDescent="0.25"/>
    <row r="214" ht="18.75" x14ac:dyDescent="0.25"/>
    <row r="215" ht="18.75" x14ac:dyDescent="0.25"/>
    <row r="216" ht="18.75" x14ac:dyDescent="0.25"/>
    <row r="217" ht="18.75" x14ac:dyDescent="0.25"/>
    <row r="218" ht="18.75" x14ac:dyDescent="0.25"/>
    <row r="219" ht="18.75" x14ac:dyDescent="0.25"/>
    <row r="220" ht="18.75" x14ac:dyDescent="0.25"/>
    <row r="221" ht="18.75" x14ac:dyDescent="0.25"/>
    <row r="222" ht="18.75" x14ac:dyDescent="0.25"/>
    <row r="223" ht="18.75" x14ac:dyDescent="0.25"/>
    <row r="224" ht="18.75" x14ac:dyDescent="0.25"/>
    <row r="225" ht="18.75" x14ac:dyDescent="0.25"/>
    <row r="226" ht="18.75" x14ac:dyDescent="0.25"/>
    <row r="227" ht="18.75" x14ac:dyDescent="0.25"/>
    <row r="228" ht="18.75" x14ac:dyDescent="0.25"/>
    <row r="229" ht="18.75" x14ac:dyDescent="0.25"/>
    <row r="230" ht="18.75" x14ac:dyDescent="0.25"/>
    <row r="231" ht="18.75" x14ac:dyDescent="0.25"/>
    <row r="232" ht="18.75" x14ac:dyDescent="0.25"/>
    <row r="233" ht="18.75" x14ac:dyDescent="0.25"/>
    <row r="234" ht="18.75" x14ac:dyDescent="0.25"/>
    <row r="235" ht="18.75" x14ac:dyDescent="0.25"/>
    <row r="236" ht="18.75" x14ac:dyDescent="0.25"/>
    <row r="237" ht="18.75" x14ac:dyDescent="0.25"/>
    <row r="238" ht="18.75" x14ac:dyDescent="0.25"/>
    <row r="239" ht="18.75" x14ac:dyDescent="0.25"/>
    <row r="240" ht="18.75" x14ac:dyDescent="0.25"/>
    <row r="241" ht="18.75" x14ac:dyDescent="0.25"/>
    <row r="242" ht="18.75" x14ac:dyDescent="0.25"/>
    <row r="243" ht="18.75" x14ac:dyDescent="0.25"/>
    <row r="244" ht="18.75" x14ac:dyDescent="0.25"/>
    <row r="245" ht="18.75" x14ac:dyDescent="0.25"/>
    <row r="246" ht="18.75" x14ac:dyDescent="0.25"/>
    <row r="247" ht="18.75" x14ac:dyDescent="0.25"/>
    <row r="248" ht="18.75" x14ac:dyDescent="0.25"/>
    <row r="249" ht="18.75" x14ac:dyDescent="0.25"/>
    <row r="250" ht="18.75" x14ac:dyDescent="0.25"/>
    <row r="251" ht="18.75" x14ac:dyDescent="0.25"/>
    <row r="252" ht="18.75" x14ac:dyDescent="0.25"/>
    <row r="253" ht="18.75" x14ac:dyDescent="0.25"/>
    <row r="254" ht="18.75" x14ac:dyDescent="0.25"/>
    <row r="255" ht="18.75" x14ac:dyDescent="0.25"/>
    <row r="256" ht="18.75" x14ac:dyDescent="0.25"/>
    <row r="257" ht="18.75" x14ac:dyDescent="0.25"/>
    <row r="258" ht="18.75" x14ac:dyDescent="0.25"/>
    <row r="259" ht="18.75" x14ac:dyDescent="0.25"/>
    <row r="260" ht="18.75" x14ac:dyDescent="0.25"/>
    <row r="261" ht="18.75" x14ac:dyDescent="0.25"/>
    <row r="262" ht="18.75" x14ac:dyDescent="0.25"/>
    <row r="263" ht="18.75" x14ac:dyDescent="0.25"/>
    <row r="264" ht="18.75" x14ac:dyDescent="0.25"/>
    <row r="265" ht="18.75" x14ac:dyDescent="0.25"/>
    <row r="266" ht="18.75" x14ac:dyDescent="0.25"/>
    <row r="267" ht="18.75" x14ac:dyDescent="0.25"/>
    <row r="268" ht="18.75" x14ac:dyDescent="0.25"/>
    <row r="269" ht="18.75" x14ac:dyDescent="0.25"/>
    <row r="270" ht="18.75" x14ac:dyDescent="0.25"/>
    <row r="271" ht="18.75" x14ac:dyDescent="0.25"/>
    <row r="272" ht="18.75" x14ac:dyDescent="0.25"/>
    <row r="273" ht="18.75" x14ac:dyDescent="0.25"/>
    <row r="274" ht="18.75" x14ac:dyDescent="0.25"/>
    <row r="275" ht="18.75" x14ac:dyDescent="0.25"/>
    <row r="276" ht="18.75" x14ac:dyDescent="0.25"/>
    <row r="277" ht="18.75" x14ac:dyDescent="0.25"/>
    <row r="278" ht="18.75" x14ac:dyDescent="0.25"/>
    <row r="279" ht="18.75" x14ac:dyDescent="0.25"/>
    <row r="280" ht="18.75" x14ac:dyDescent="0.25"/>
    <row r="281" ht="18.75" x14ac:dyDescent="0.25"/>
    <row r="282" ht="18.75" x14ac:dyDescent="0.25"/>
    <row r="283" ht="18.75" x14ac:dyDescent="0.25"/>
    <row r="284" ht="18.75" x14ac:dyDescent="0.25"/>
    <row r="285" ht="18.75" x14ac:dyDescent="0.25"/>
    <row r="286" ht="18.75" x14ac:dyDescent="0.25"/>
    <row r="287" ht="18.75" x14ac:dyDescent="0.25"/>
    <row r="288" ht="18.75" x14ac:dyDescent="0.25"/>
    <row r="289" ht="18.75" x14ac:dyDescent="0.25"/>
    <row r="290" ht="18.75" x14ac:dyDescent="0.25"/>
    <row r="291" ht="18.75" x14ac:dyDescent="0.25"/>
    <row r="292" ht="18.75" x14ac:dyDescent="0.25"/>
    <row r="293" ht="18.75" x14ac:dyDescent="0.25"/>
    <row r="294" ht="18.75" x14ac:dyDescent="0.25"/>
    <row r="295" ht="18.75" x14ac:dyDescent="0.25"/>
    <row r="296" ht="18.75" x14ac:dyDescent="0.25"/>
    <row r="297" ht="18.75" x14ac:dyDescent="0.25"/>
    <row r="298" ht="18.75" x14ac:dyDescent="0.25"/>
    <row r="299" ht="18.75" x14ac:dyDescent="0.25"/>
    <row r="300" ht="18.75" x14ac:dyDescent="0.25"/>
    <row r="301" ht="18.75" x14ac:dyDescent="0.25"/>
    <row r="302" ht="18.75" x14ac:dyDescent="0.25"/>
    <row r="303" ht="18.75" x14ac:dyDescent="0.25"/>
    <row r="304" ht="18.75" x14ac:dyDescent="0.25"/>
    <row r="305" ht="18.75" x14ac:dyDescent="0.25"/>
    <row r="306" ht="18.75" x14ac:dyDescent="0.25"/>
    <row r="307" ht="18.75" x14ac:dyDescent="0.25"/>
    <row r="308" ht="18.75" x14ac:dyDescent="0.25"/>
    <row r="309" ht="18.75" x14ac:dyDescent="0.25"/>
    <row r="310" ht="18.75" x14ac:dyDescent="0.25"/>
    <row r="311" ht="18.75" x14ac:dyDescent="0.25"/>
    <row r="312" ht="18.75" x14ac:dyDescent="0.25"/>
    <row r="313" ht="18.75" x14ac:dyDescent="0.25"/>
    <row r="314" ht="18.75" x14ac:dyDescent="0.25"/>
    <row r="315" ht="18.75" x14ac:dyDescent="0.25"/>
    <row r="316" ht="18.75" x14ac:dyDescent="0.25"/>
    <row r="317" ht="18.75" x14ac:dyDescent="0.25"/>
    <row r="318" ht="18.75" x14ac:dyDescent="0.25"/>
    <row r="319" ht="18.75" x14ac:dyDescent="0.25"/>
    <row r="320" ht="18.75" x14ac:dyDescent="0.25"/>
    <row r="321" ht="18.75" x14ac:dyDescent="0.25"/>
    <row r="322" ht="18.75" x14ac:dyDescent="0.25"/>
    <row r="323" ht="18.75" x14ac:dyDescent="0.25"/>
    <row r="324" ht="18.75" x14ac:dyDescent="0.25"/>
    <row r="325" ht="18.75" x14ac:dyDescent="0.25"/>
    <row r="326" ht="18.75" x14ac:dyDescent="0.25"/>
    <row r="327" ht="18.75" x14ac:dyDescent="0.25"/>
    <row r="328" ht="18.75" x14ac:dyDescent="0.25"/>
    <row r="329" ht="18.75" x14ac:dyDescent="0.25"/>
    <row r="330" ht="18.75" x14ac:dyDescent="0.25"/>
    <row r="331" ht="18.75" x14ac:dyDescent="0.25"/>
    <row r="332" ht="18.75" x14ac:dyDescent="0.25"/>
    <row r="333" ht="18.75" x14ac:dyDescent="0.25"/>
    <row r="334" ht="18.75" x14ac:dyDescent="0.25"/>
    <row r="335" ht="18.75" x14ac:dyDescent="0.25"/>
    <row r="336" ht="18.75" x14ac:dyDescent="0.25"/>
    <row r="337" ht="18.75" x14ac:dyDescent="0.25"/>
    <row r="338" ht="18.75" x14ac:dyDescent="0.25"/>
    <row r="339" ht="18.75" x14ac:dyDescent="0.25"/>
    <row r="340" ht="18.75" x14ac:dyDescent="0.25"/>
    <row r="341" ht="18.75" x14ac:dyDescent="0.25"/>
    <row r="342" ht="18.75" x14ac:dyDescent="0.25"/>
    <row r="343" ht="18.75" x14ac:dyDescent="0.25"/>
    <row r="344" ht="18.75" x14ac:dyDescent="0.25"/>
    <row r="345" ht="18.75" x14ac:dyDescent="0.25"/>
    <row r="346" ht="18.75" x14ac:dyDescent="0.25"/>
    <row r="347" ht="18.75" x14ac:dyDescent="0.25"/>
    <row r="348" ht="18.75" x14ac:dyDescent="0.25"/>
    <row r="349" ht="18.75" x14ac:dyDescent="0.25"/>
    <row r="350" ht="18.75" x14ac:dyDescent="0.25"/>
    <row r="351" ht="18.75" x14ac:dyDescent="0.25"/>
    <row r="352" ht="18.75" x14ac:dyDescent="0.25"/>
    <row r="353" ht="18.75" x14ac:dyDescent="0.25"/>
    <row r="354" ht="18.75" x14ac:dyDescent="0.25"/>
    <row r="355" ht="18.75" x14ac:dyDescent="0.25"/>
    <row r="356" ht="18.75" x14ac:dyDescent="0.25"/>
    <row r="357" ht="18.75" x14ac:dyDescent="0.25"/>
    <row r="358" ht="18.75" x14ac:dyDescent="0.25"/>
    <row r="359" ht="18.75" x14ac:dyDescent="0.25"/>
    <row r="360" ht="18.75" x14ac:dyDescent="0.25"/>
    <row r="361" ht="18.75" x14ac:dyDescent="0.25"/>
    <row r="362" ht="18.75" x14ac:dyDescent="0.25"/>
    <row r="363" ht="18.75" x14ac:dyDescent="0.25"/>
    <row r="364" ht="18.75" x14ac:dyDescent="0.25"/>
    <row r="365" ht="18.75" x14ac:dyDescent="0.25"/>
    <row r="366" ht="18.75" x14ac:dyDescent="0.25"/>
    <row r="367" ht="18.75" x14ac:dyDescent="0.25"/>
    <row r="368" ht="18.75" x14ac:dyDescent="0.25"/>
    <row r="369" ht="18.75" x14ac:dyDescent="0.25"/>
    <row r="370" ht="18.75" x14ac:dyDescent="0.25"/>
    <row r="371" ht="18.75" x14ac:dyDescent="0.25"/>
    <row r="372" ht="18.75" x14ac:dyDescent="0.25"/>
    <row r="373" ht="18.75" x14ac:dyDescent="0.25"/>
    <row r="374" ht="18.75" x14ac:dyDescent="0.25"/>
    <row r="375" ht="18.75" x14ac:dyDescent="0.25"/>
    <row r="376" ht="18.75" x14ac:dyDescent="0.25"/>
    <row r="377" ht="18.75" x14ac:dyDescent="0.25"/>
    <row r="378" ht="18.75" x14ac:dyDescent="0.25"/>
    <row r="379" ht="18.75" x14ac:dyDescent="0.25"/>
    <row r="380" ht="18.75" x14ac:dyDescent="0.25"/>
    <row r="381" ht="18.75" x14ac:dyDescent="0.25"/>
    <row r="382" ht="18.75" x14ac:dyDescent="0.25"/>
    <row r="383" ht="18.75" x14ac:dyDescent="0.25"/>
    <row r="384" ht="18.75" x14ac:dyDescent="0.25"/>
    <row r="385" ht="18.75" x14ac:dyDescent="0.25"/>
    <row r="386" ht="18.75" x14ac:dyDescent="0.25"/>
    <row r="387" ht="18.75" x14ac:dyDescent="0.25"/>
    <row r="388" ht="18.75" x14ac:dyDescent="0.25"/>
    <row r="389" ht="18.75" x14ac:dyDescent="0.25"/>
    <row r="390" ht="18.75" x14ac:dyDescent="0.25"/>
    <row r="391" ht="18.75" x14ac:dyDescent="0.25"/>
    <row r="392" ht="18.75" x14ac:dyDescent="0.25"/>
    <row r="393" ht="18.75" x14ac:dyDescent="0.25"/>
    <row r="394" ht="18.75" x14ac:dyDescent="0.25"/>
    <row r="395" ht="18.75" x14ac:dyDescent="0.25"/>
    <row r="396" ht="18.75" x14ac:dyDescent="0.25"/>
    <row r="397" ht="18.75" x14ac:dyDescent="0.25"/>
    <row r="398" ht="18.75" x14ac:dyDescent="0.25"/>
    <row r="399" ht="18.75" x14ac:dyDescent="0.25"/>
    <row r="400" ht="18.75" x14ac:dyDescent="0.25"/>
    <row r="401" ht="18.75" x14ac:dyDescent="0.25"/>
    <row r="402" ht="18.75" x14ac:dyDescent="0.25"/>
    <row r="403" ht="18.75" x14ac:dyDescent="0.25"/>
    <row r="404" ht="18.75" x14ac:dyDescent="0.25"/>
    <row r="405" ht="18.75" x14ac:dyDescent="0.25"/>
    <row r="406" ht="18.75" x14ac:dyDescent="0.25"/>
    <row r="407" ht="18.75" x14ac:dyDescent="0.25"/>
    <row r="408" ht="18.75" x14ac:dyDescent="0.25"/>
    <row r="409" ht="18.75" x14ac:dyDescent="0.25"/>
    <row r="410" ht="18.75" x14ac:dyDescent="0.25"/>
    <row r="411" ht="18.75" x14ac:dyDescent="0.25"/>
    <row r="412" ht="18.75" x14ac:dyDescent="0.25"/>
    <row r="413" ht="18.75" x14ac:dyDescent="0.25"/>
    <row r="414" ht="18.75" x14ac:dyDescent="0.25"/>
    <row r="415" ht="18.75" x14ac:dyDescent="0.25"/>
    <row r="416" ht="18.75" x14ac:dyDescent="0.25"/>
    <row r="417" ht="18.75" x14ac:dyDescent="0.25"/>
    <row r="418" ht="18.75" x14ac:dyDescent="0.25"/>
    <row r="419" ht="18.75" x14ac:dyDescent="0.25"/>
    <row r="420" ht="18.75" x14ac:dyDescent="0.25"/>
    <row r="421" ht="18.75" x14ac:dyDescent="0.25"/>
    <row r="422" ht="18.75" x14ac:dyDescent="0.25"/>
    <row r="423" ht="18.75" x14ac:dyDescent="0.25"/>
    <row r="424" ht="18.75" x14ac:dyDescent="0.25"/>
    <row r="425" ht="18.75" x14ac:dyDescent="0.25"/>
    <row r="426" ht="18.75" x14ac:dyDescent="0.25"/>
    <row r="427" ht="18.75" x14ac:dyDescent="0.25"/>
    <row r="428" ht="18.75" x14ac:dyDescent="0.25"/>
    <row r="429" ht="18.75" x14ac:dyDescent="0.25"/>
    <row r="430" ht="18.75" x14ac:dyDescent="0.25"/>
    <row r="431" ht="18.75" x14ac:dyDescent="0.25"/>
    <row r="432" ht="18.75" x14ac:dyDescent="0.25"/>
    <row r="433" ht="18.75" x14ac:dyDescent="0.25"/>
    <row r="434" ht="18.75" x14ac:dyDescent="0.25"/>
    <row r="435" ht="18.75" x14ac:dyDescent="0.25"/>
    <row r="436" ht="18.75" x14ac:dyDescent="0.25"/>
    <row r="437" ht="18.75" x14ac:dyDescent="0.25"/>
    <row r="438" ht="18.75" x14ac:dyDescent="0.25"/>
    <row r="439" ht="18.75" x14ac:dyDescent="0.25"/>
    <row r="440" ht="18.75" x14ac:dyDescent="0.25"/>
    <row r="441" ht="18.75" x14ac:dyDescent="0.25"/>
    <row r="442" ht="18.75" x14ac:dyDescent="0.25"/>
    <row r="443" ht="18.75" x14ac:dyDescent="0.25"/>
    <row r="444" ht="18.75" x14ac:dyDescent="0.25"/>
    <row r="445" ht="18.75" x14ac:dyDescent="0.25"/>
    <row r="446" ht="18.75" x14ac:dyDescent="0.25"/>
    <row r="447" ht="18.75" x14ac:dyDescent="0.25"/>
    <row r="448" ht="18.75" x14ac:dyDescent="0.25"/>
    <row r="449" ht="18.75" x14ac:dyDescent="0.25"/>
    <row r="450" ht="18.75" x14ac:dyDescent="0.25"/>
    <row r="451" ht="18.75" x14ac:dyDescent="0.25"/>
    <row r="452" ht="18.75" x14ac:dyDescent="0.25"/>
    <row r="453" ht="18.75" x14ac:dyDescent="0.25"/>
    <row r="454" ht="18.75" x14ac:dyDescent="0.25"/>
    <row r="455" ht="18.75" x14ac:dyDescent="0.25"/>
    <row r="456" ht="18.75" x14ac:dyDescent="0.25"/>
    <row r="457" ht="18.75" x14ac:dyDescent="0.25"/>
  </sheetData>
  <mergeCells count="36">
    <mergeCell ref="F34:H34"/>
    <mergeCell ref="F35:H35"/>
    <mergeCell ref="B15:K15"/>
    <mergeCell ref="C28:H28"/>
    <mergeCell ref="I29:K30"/>
    <mergeCell ref="C29:H30"/>
    <mergeCell ref="F2:G3"/>
    <mergeCell ref="D9:G9"/>
    <mergeCell ref="D10:G10"/>
    <mergeCell ref="D11:G11"/>
    <mergeCell ref="D12:G12"/>
    <mergeCell ref="E13:G13"/>
    <mergeCell ref="H12:I13"/>
    <mergeCell ref="J16:J17"/>
    <mergeCell ref="K16:K17"/>
    <mergeCell ref="I16:I17"/>
    <mergeCell ref="H5:K5"/>
    <mergeCell ref="H6:K6"/>
    <mergeCell ref="H7:K7"/>
    <mergeCell ref="I9:K9"/>
    <mergeCell ref="I10:K10"/>
    <mergeCell ref="F41:H41"/>
    <mergeCell ref="F40:H40"/>
    <mergeCell ref="I40:K40"/>
    <mergeCell ref="I41:K41"/>
    <mergeCell ref="B16:B17"/>
    <mergeCell ref="C16:C17"/>
    <mergeCell ref="D16:E16"/>
    <mergeCell ref="F16:F17"/>
    <mergeCell ref="E37:H37"/>
    <mergeCell ref="E38:H38"/>
    <mergeCell ref="I34:K34"/>
    <mergeCell ref="I35:K35"/>
    <mergeCell ref="I37:K37"/>
    <mergeCell ref="I38:K38"/>
    <mergeCell ref="B34:E35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zoomScaleNormal="100" workbookViewId="0"/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21" bestFit="1" customWidth="1"/>
    <col min="4" max="4" width="24.28515625" style="21" bestFit="1" customWidth="1"/>
    <col min="5" max="5" width="15.140625" style="9" bestFit="1" customWidth="1"/>
    <col min="6" max="6" width="14.140625" style="2" bestFit="1" customWidth="1"/>
    <col min="7" max="7" width="17.5703125" style="14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45" t="s">
        <v>98</v>
      </c>
      <c r="C2" s="46"/>
      <c r="D2" s="210">
        <f>Смета!F2</f>
        <v>0</v>
      </c>
      <c r="E2" s="47"/>
      <c r="F2" s="48" t="s">
        <v>14</v>
      </c>
      <c r="G2" s="143">
        <f>Смета!K2</f>
        <v>0</v>
      </c>
    </row>
    <row r="3" spans="2:7" ht="15" customHeight="1" thickBot="1" x14ac:dyDescent="0.3">
      <c r="B3" s="45" t="s">
        <v>13</v>
      </c>
      <c r="C3" s="46"/>
      <c r="D3" s="211"/>
      <c r="E3" s="47"/>
      <c r="F3" s="48" t="s">
        <v>15</v>
      </c>
      <c r="G3" s="144">
        <f>Смета!K3</f>
        <v>0</v>
      </c>
    </row>
    <row r="4" spans="2:7" ht="15" customHeight="1" x14ac:dyDescent="0.25">
      <c r="B4" s="45"/>
      <c r="C4" s="46"/>
      <c r="D4" s="49"/>
      <c r="E4" s="47"/>
      <c r="F4" s="48"/>
      <c r="G4" s="60"/>
    </row>
    <row r="5" spans="2:7" s="42" customFormat="1" ht="15" customHeight="1" x14ac:dyDescent="0.25">
      <c r="B5" s="50" t="s">
        <v>16</v>
      </c>
      <c r="C5" s="204">
        <f>Смета!D9</f>
        <v>0</v>
      </c>
      <c r="D5" s="204"/>
      <c r="E5" s="47"/>
      <c r="F5" s="51" t="s">
        <v>34</v>
      </c>
      <c r="G5" s="59">
        <f>Смета!I9</f>
        <v>0</v>
      </c>
    </row>
    <row r="6" spans="2:7" s="42" customFormat="1" ht="15" customHeight="1" x14ac:dyDescent="0.25">
      <c r="B6" s="50" t="s">
        <v>17</v>
      </c>
      <c r="C6" s="205">
        <f>Смета!D10</f>
        <v>0</v>
      </c>
      <c r="D6" s="205"/>
      <c r="E6" s="47"/>
      <c r="F6" s="51" t="s">
        <v>19</v>
      </c>
      <c r="G6" s="59">
        <f>Смета!I10</f>
        <v>0</v>
      </c>
    </row>
    <row r="7" spans="2:7" s="42" customFormat="1" ht="15" customHeight="1" x14ac:dyDescent="0.25">
      <c r="B7" s="50" t="s">
        <v>18</v>
      </c>
      <c r="C7" s="205">
        <f>Смета!D11</f>
        <v>0</v>
      </c>
      <c r="D7" s="205"/>
      <c r="E7" s="47"/>
      <c r="F7" s="52"/>
      <c r="G7" s="61"/>
    </row>
    <row r="8" spans="2:7" s="42" customFormat="1" ht="15" customHeight="1" x14ac:dyDescent="0.25">
      <c r="B8" s="50" t="s">
        <v>35</v>
      </c>
      <c r="C8" s="206">
        <f>Смета!D12</f>
        <v>0</v>
      </c>
      <c r="D8" s="205"/>
      <c r="E8" s="207" t="s">
        <v>20</v>
      </c>
      <c r="F8" s="48" t="s">
        <v>36</v>
      </c>
      <c r="G8" s="59">
        <f>Смета!K12</f>
        <v>0</v>
      </c>
    </row>
    <row r="9" spans="2:7" s="42" customFormat="1" ht="15" customHeight="1" x14ac:dyDescent="0.25">
      <c r="B9" s="50"/>
      <c r="C9" s="46"/>
      <c r="D9" s="46"/>
      <c r="E9" s="207"/>
      <c r="F9" s="48" t="s">
        <v>22</v>
      </c>
      <c r="G9" s="59">
        <f>Смета!K13</f>
        <v>0</v>
      </c>
    </row>
    <row r="10" spans="2:7" s="42" customFormat="1" ht="15" customHeight="1" x14ac:dyDescent="0.25">
      <c r="B10" s="58"/>
      <c r="C10" s="58"/>
      <c r="D10" s="58"/>
      <c r="E10" s="9"/>
      <c r="F10" s="208"/>
      <c r="G10" s="208"/>
    </row>
    <row r="11" spans="2:7" s="42" customFormat="1" ht="15" customHeight="1" x14ac:dyDescent="0.25">
      <c r="B11" s="215" t="s">
        <v>40</v>
      </c>
      <c r="C11" s="53" t="s">
        <v>41</v>
      </c>
      <c r="D11" s="114"/>
      <c r="E11" s="9"/>
      <c r="F11" s="208"/>
      <c r="G11" s="208"/>
    </row>
    <row r="12" spans="2:7" s="42" customFormat="1" ht="15" customHeight="1" x14ac:dyDescent="0.25">
      <c r="B12" s="216"/>
      <c r="C12" s="41" t="s">
        <v>42</v>
      </c>
      <c r="D12" s="113"/>
      <c r="E12" s="9"/>
      <c r="F12" s="208"/>
      <c r="G12" s="208"/>
    </row>
    <row r="13" spans="2:7" s="42" customFormat="1" ht="15" customHeight="1" x14ac:dyDescent="0.25">
      <c r="B13" s="56" t="s">
        <v>26</v>
      </c>
      <c r="C13" s="41" t="s">
        <v>43</v>
      </c>
      <c r="D13" s="113"/>
      <c r="E13" s="9"/>
      <c r="F13" s="208"/>
      <c r="G13" s="208"/>
    </row>
    <row r="14" spans="2:7" s="42" customFormat="1" ht="15" customHeight="1" x14ac:dyDescent="0.25">
      <c r="B14" s="24" t="s">
        <v>66</v>
      </c>
      <c r="C14" s="42" t="s">
        <v>71</v>
      </c>
      <c r="D14" s="63"/>
      <c r="E14" s="9"/>
      <c r="F14" s="209" t="s">
        <v>37</v>
      </c>
      <c r="G14" s="209"/>
    </row>
    <row r="15" spans="2:7" s="42" customFormat="1" ht="15" customHeight="1" x14ac:dyDescent="0.25">
      <c r="B15" s="54" t="s">
        <v>21</v>
      </c>
      <c r="C15" s="55" t="s">
        <v>44</v>
      </c>
      <c r="D15" s="114"/>
      <c r="E15" s="9"/>
      <c r="F15" s="201" t="s">
        <v>38</v>
      </c>
      <c r="G15" s="201"/>
    </row>
    <row r="16" spans="2:7" s="42" customFormat="1" ht="15" customHeight="1" x14ac:dyDescent="0.25">
      <c r="E16" s="9"/>
      <c r="F16" s="201"/>
      <c r="G16" s="201"/>
    </row>
    <row r="17" spans="2:13" s="42" customFormat="1" ht="15" customHeight="1" x14ac:dyDescent="0.25">
      <c r="B17" s="57"/>
      <c r="C17" s="49"/>
      <c r="D17" s="49"/>
      <c r="E17" s="9"/>
      <c r="F17" s="202" t="s">
        <v>39</v>
      </c>
      <c r="G17" s="202"/>
    </row>
    <row r="18" spans="2:13" s="42" customFormat="1" ht="15" customHeight="1" x14ac:dyDescent="0.25">
      <c r="C18" s="21"/>
      <c r="D18" s="21"/>
      <c r="E18" s="9"/>
      <c r="F18" s="2"/>
      <c r="G18" s="14"/>
    </row>
    <row r="19" spans="2:13" s="24" customFormat="1" ht="18.75" x14ac:dyDescent="0.25">
      <c r="B19" s="212" t="s">
        <v>0</v>
      </c>
      <c r="C19" s="213"/>
      <c r="D19" s="214"/>
      <c r="E19" s="12" t="s">
        <v>5</v>
      </c>
      <c r="F19" s="13" t="s">
        <v>1</v>
      </c>
      <c r="G19" s="13" t="s">
        <v>2</v>
      </c>
    </row>
    <row r="20" spans="2:13" s="24" customFormat="1" ht="73.5" customHeight="1" x14ac:dyDescent="0.25">
      <c r="B20" s="27"/>
      <c r="C20" s="33" t="s">
        <v>33</v>
      </c>
      <c r="D20" s="40"/>
      <c r="E20" s="153"/>
      <c r="F20" s="16"/>
      <c r="G20" s="13">
        <f>E20*F20</f>
        <v>0</v>
      </c>
    </row>
    <row r="21" spans="2:13" ht="75" customHeight="1" x14ac:dyDescent="0.25">
      <c r="B21" s="38"/>
      <c r="C21" s="23" t="s">
        <v>25</v>
      </c>
      <c r="D21" s="34" t="s">
        <v>93</v>
      </c>
      <c r="E21" s="10"/>
      <c r="F21" s="43">
        <v>2145</v>
      </c>
      <c r="G21" s="13">
        <f>E21*F21</f>
        <v>0</v>
      </c>
      <c r="I21" s="139"/>
    </row>
    <row r="22" spans="2:13" s="139" customFormat="1" ht="75" customHeight="1" x14ac:dyDescent="0.25">
      <c r="B22" s="25"/>
      <c r="C22" s="217" t="s">
        <v>11</v>
      </c>
      <c r="D22" s="152" t="s">
        <v>92</v>
      </c>
      <c r="E22" s="11"/>
      <c r="F22" s="43">
        <v>8706</v>
      </c>
      <c r="G22" s="13">
        <f t="shared" ref="G22" si="0">E22*F22</f>
        <v>0</v>
      </c>
    </row>
    <row r="23" spans="2:13" s="139" customFormat="1" ht="75" customHeight="1" x14ac:dyDescent="0.25">
      <c r="B23" s="25"/>
      <c r="C23" s="217"/>
      <c r="D23" s="152" t="s">
        <v>88</v>
      </c>
      <c r="E23" s="11"/>
      <c r="F23" s="43">
        <v>6735</v>
      </c>
      <c r="G23" s="13">
        <f t="shared" ref="G23" si="1">E23*F23</f>
        <v>0</v>
      </c>
    </row>
    <row r="24" spans="2:13" ht="75" customHeight="1" x14ac:dyDescent="0.25">
      <c r="B24" s="25"/>
      <c r="C24" s="217"/>
      <c r="D24" s="22" t="s">
        <v>91</v>
      </c>
      <c r="E24" s="11"/>
      <c r="F24" s="43">
        <v>9438</v>
      </c>
      <c r="G24" s="13">
        <f t="shared" ref="G24:G46" si="2">E24*F24</f>
        <v>0</v>
      </c>
      <c r="I24" s="139"/>
    </row>
    <row r="25" spans="2:13" ht="75" customHeight="1" x14ac:dyDescent="0.25">
      <c r="B25" s="4"/>
      <c r="C25" s="218"/>
      <c r="D25" s="22" t="s">
        <v>90</v>
      </c>
      <c r="E25" s="11"/>
      <c r="F25" s="43">
        <v>10725</v>
      </c>
      <c r="G25" s="13">
        <f t="shared" si="2"/>
        <v>0</v>
      </c>
      <c r="I25" s="139"/>
    </row>
    <row r="26" spans="2:13" s="139" customFormat="1" ht="75" customHeight="1" x14ac:dyDescent="0.25">
      <c r="B26" s="4"/>
      <c r="C26" s="203" t="s">
        <v>94</v>
      </c>
      <c r="D26" s="203"/>
      <c r="E26" s="37">
        <f>IF(E22+E23=1,1,0)</f>
        <v>0</v>
      </c>
      <c r="F26" s="25">
        <v>427</v>
      </c>
      <c r="G26" s="13">
        <f t="shared" ref="G26" si="3">E26*F26</f>
        <v>0</v>
      </c>
    </row>
    <row r="27" spans="2:13" ht="75" customHeight="1" x14ac:dyDescent="0.25">
      <c r="B27" s="4"/>
      <c r="C27" s="203" t="s">
        <v>95</v>
      </c>
      <c r="D27" s="203"/>
      <c r="E27" s="37">
        <f>IF(E24+E25=1,1,0)</f>
        <v>0</v>
      </c>
      <c r="F27" s="25">
        <v>1118</v>
      </c>
      <c r="G27" s="13">
        <f t="shared" si="2"/>
        <v>0</v>
      </c>
      <c r="I27" s="139"/>
    </row>
    <row r="28" spans="2:13" s="139" customFormat="1" ht="75" customHeight="1" x14ac:dyDescent="0.25">
      <c r="B28" s="4"/>
      <c r="C28" s="203" t="s">
        <v>96</v>
      </c>
      <c r="D28" s="203"/>
      <c r="E28" s="11"/>
      <c r="F28" s="25">
        <v>1715</v>
      </c>
      <c r="G28" s="13">
        <f t="shared" ref="G28" si="4">E28*F28</f>
        <v>0</v>
      </c>
    </row>
    <row r="29" spans="2:13" s="139" customFormat="1" ht="75" customHeight="1" x14ac:dyDescent="0.25">
      <c r="B29" s="162"/>
      <c r="C29" s="159" t="s">
        <v>86</v>
      </c>
      <c r="D29" s="161" t="s">
        <v>87</v>
      </c>
      <c r="E29" s="157"/>
      <c r="F29" s="155">
        <v>216</v>
      </c>
      <c r="G29" s="158">
        <v>0</v>
      </c>
    </row>
    <row r="30" spans="2:13" s="154" customFormat="1" ht="75" customHeight="1" x14ac:dyDescent="0.25">
      <c r="B30" s="156"/>
      <c r="C30" s="199" t="s">
        <v>97</v>
      </c>
      <c r="D30" s="200"/>
      <c r="E30" s="157"/>
      <c r="F30" s="43">
        <v>2397</v>
      </c>
      <c r="G30" s="158">
        <f>E30*F30</f>
        <v>0</v>
      </c>
    </row>
    <row r="31" spans="2:13" s="35" customFormat="1" ht="75" customHeight="1" x14ac:dyDescent="0.25">
      <c r="B31" s="4"/>
      <c r="C31" s="199" t="s">
        <v>84</v>
      </c>
      <c r="D31" s="200"/>
      <c r="E31" s="11"/>
      <c r="F31" s="43">
        <v>507</v>
      </c>
      <c r="G31" s="13">
        <f>E31*F31</f>
        <v>0</v>
      </c>
      <c r="I31" s="139"/>
      <c r="M31"/>
    </row>
    <row r="32" spans="2:13" s="36" customFormat="1" ht="75" customHeight="1" x14ac:dyDescent="0.25">
      <c r="B32" s="25"/>
      <c r="C32" s="203" t="s">
        <v>85</v>
      </c>
      <c r="D32" s="203"/>
      <c r="E32" s="10"/>
      <c r="F32" s="43">
        <v>564</v>
      </c>
      <c r="G32" s="13">
        <f t="shared" si="2"/>
        <v>0</v>
      </c>
      <c r="I32" s="139"/>
      <c r="K32"/>
    </row>
    <row r="33" spans="2:9" s="139" customFormat="1" ht="75" customHeight="1" x14ac:dyDescent="0.25">
      <c r="B33" s="25"/>
      <c r="C33" s="199" t="s">
        <v>81</v>
      </c>
      <c r="D33" s="200"/>
      <c r="E33" s="10"/>
      <c r="F33" s="43">
        <v>6</v>
      </c>
      <c r="G33" s="13">
        <f t="shared" si="2"/>
        <v>0</v>
      </c>
    </row>
    <row r="34" spans="2:9" s="139" customFormat="1" ht="75" customHeight="1" x14ac:dyDescent="0.25">
      <c r="B34" s="25"/>
      <c r="C34" s="199" t="s">
        <v>82</v>
      </c>
      <c r="D34" s="200"/>
      <c r="E34" s="10"/>
      <c r="F34" s="151"/>
      <c r="G34" s="13"/>
    </row>
    <row r="35" spans="2:9" s="139" customFormat="1" ht="75" customHeight="1" x14ac:dyDescent="0.25">
      <c r="B35" s="25"/>
      <c r="C35" s="199" t="s">
        <v>83</v>
      </c>
      <c r="D35" s="200"/>
      <c r="E35" s="10"/>
      <c r="F35" s="151"/>
      <c r="G35" s="13"/>
    </row>
    <row r="36" spans="2:9" ht="39.950000000000003" customHeight="1" x14ac:dyDescent="0.25">
      <c r="B36" s="25"/>
      <c r="C36" s="203" t="s">
        <v>23</v>
      </c>
      <c r="D36" s="203"/>
      <c r="E36" s="37">
        <f>SUM(E22:E25)</f>
        <v>0</v>
      </c>
      <c r="F36" s="3">
        <v>2530</v>
      </c>
      <c r="G36" s="13">
        <f t="shared" si="2"/>
        <v>0</v>
      </c>
      <c r="I36" s="139"/>
    </row>
    <row r="37" spans="2:9" ht="75" customHeight="1" x14ac:dyDescent="0.25">
      <c r="B37" s="25"/>
      <c r="C37" s="225" t="s">
        <v>3</v>
      </c>
      <c r="D37" s="22" t="s">
        <v>8</v>
      </c>
      <c r="E37" s="11"/>
      <c r="F37" s="25">
        <v>1716</v>
      </c>
      <c r="G37" s="13">
        <f t="shared" si="2"/>
        <v>0</v>
      </c>
      <c r="I37" s="139"/>
    </row>
    <row r="38" spans="2:9" ht="75" customHeight="1" x14ac:dyDescent="0.25">
      <c r="B38" s="25"/>
      <c r="C38" s="217"/>
      <c r="D38" s="22" t="s">
        <v>9</v>
      </c>
      <c r="E38" s="11"/>
      <c r="F38" s="25">
        <v>1716</v>
      </c>
      <c r="G38" s="13">
        <f t="shared" si="2"/>
        <v>0</v>
      </c>
      <c r="I38" s="139"/>
    </row>
    <row r="39" spans="2:9" ht="75" customHeight="1" x14ac:dyDescent="0.25">
      <c r="B39" s="25"/>
      <c r="C39" s="217"/>
      <c r="D39" s="22" t="s">
        <v>10</v>
      </c>
      <c r="E39" s="11"/>
      <c r="F39" s="25">
        <v>1716</v>
      </c>
      <c r="G39" s="13">
        <f t="shared" si="2"/>
        <v>0</v>
      </c>
      <c r="I39" s="139"/>
    </row>
    <row r="40" spans="2:9" ht="75" customHeight="1" x14ac:dyDescent="0.25">
      <c r="B40" s="25"/>
      <c r="C40" s="217"/>
      <c r="D40" s="22" t="s">
        <v>99</v>
      </c>
      <c r="E40" s="11"/>
      <c r="F40" s="25">
        <v>2275</v>
      </c>
      <c r="G40" s="13">
        <f t="shared" si="2"/>
        <v>0</v>
      </c>
      <c r="I40" s="139"/>
    </row>
    <row r="41" spans="2:9" ht="75" customHeight="1" x14ac:dyDescent="0.25">
      <c r="B41" s="25"/>
      <c r="C41" s="217"/>
      <c r="D41" s="22" t="s">
        <v>100</v>
      </c>
      <c r="E41" s="11"/>
      <c r="F41" s="25">
        <v>2275</v>
      </c>
      <c r="G41" s="13">
        <f t="shared" si="2"/>
        <v>0</v>
      </c>
      <c r="I41" s="139"/>
    </row>
    <row r="42" spans="2:9" ht="75" customHeight="1" x14ac:dyDescent="0.25">
      <c r="B42" s="25"/>
      <c r="C42" s="217"/>
      <c r="D42" s="22" t="s">
        <v>101</v>
      </c>
      <c r="E42" s="11"/>
      <c r="F42" s="25">
        <v>2470</v>
      </c>
      <c r="G42" s="13">
        <f t="shared" si="2"/>
        <v>0</v>
      </c>
      <c r="I42" s="139"/>
    </row>
    <row r="43" spans="2:9" ht="75" customHeight="1" x14ac:dyDescent="0.25">
      <c r="B43" s="25"/>
      <c r="C43" s="217"/>
      <c r="D43" s="22" t="s">
        <v>102</v>
      </c>
      <c r="E43" s="11"/>
      <c r="F43" s="25">
        <v>2470</v>
      </c>
      <c r="G43" s="13">
        <f t="shared" si="2"/>
        <v>0</v>
      </c>
      <c r="I43" s="139"/>
    </row>
    <row r="44" spans="2:9" ht="75" customHeight="1" x14ac:dyDescent="0.25">
      <c r="B44" s="25"/>
      <c r="C44" s="218"/>
      <c r="D44" s="22" t="s">
        <v>103</v>
      </c>
      <c r="E44" s="11"/>
      <c r="F44" s="25">
        <v>2470</v>
      </c>
      <c r="G44" s="13">
        <f t="shared" si="2"/>
        <v>0</v>
      </c>
      <c r="I44" s="139"/>
    </row>
    <row r="45" spans="2:9" ht="75" customHeight="1" x14ac:dyDescent="0.25">
      <c r="B45" s="4"/>
      <c r="C45" s="225" t="s">
        <v>4</v>
      </c>
      <c r="D45" s="22" t="s">
        <v>6</v>
      </c>
      <c r="E45" s="11"/>
      <c r="F45" s="25">
        <v>936</v>
      </c>
      <c r="G45" s="13">
        <f t="shared" si="2"/>
        <v>0</v>
      </c>
      <c r="I45" s="139"/>
    </row>
    <row r="46" spans="2:9" ht="75" customHeight="1" x14ac:dyDescent="0.25">
      <c r="B46" s="4"/>
      <c r="C46" s="217"/>
      <c r="D46" s="22" t="s">
        <v>7</v>
      </c>
      <c r="E46" s="11"/>
      <c r="F46" s="25">
        <v>1716</v>
      </c>
      <c r="G46" s="13">
        <f t="shared" si="2"/>
        <v>0</v>
      </c>
      <c r="I46" s="139"/>
    </row>
    <row r="47" spans="2:9" s="154" customFormat="1" ht="75" customHeight="1" x14ac:dyDescent="0.25">
      <c r="B47" s="156"/>
      <c r="C47" s="218"/>
      <c r="D47" s="159" t="s">
        <v>89</v>
      </c>
      <c r="E47" s="157"/>
      <c r="F47" s="160">
        <v>936</v>
      </c>
      <c r="G47" s="158">
        <f t="shared" ref="G47" si="5">E47*F47</f>
        <v>0</v>
      </c>
    </row>
    <row r="48" spans="2:9" ht="39.950000000000003" customHeight="1" x14ac:dyDescent="0.25">
      <c r="B48" s="17"/>
      <c r="C48" s="224" t="s">
        <v>24</v>
      </c>
      <c r="D48" s="224"/>
      <c r="E48" s="18"/>
      <c r="F48" s="19"/>
      <c r="G48" s="20">
        <f>SUM(G20:G46)</f>
        <v>0</v>
      </c>
    </row>
    <row r="49" spans="2:7" ht="18.75" x14ac:dyDescent="0.25"/>
    <row r="50" spans="2:7" s="73" customFormat="1" ht="18.75" x14ac:dyDescent="0.25">
      <c r="B50" s="223" t="s">
        <v>28</v>
      </c>
      <c r="C50" s="21"/>
      <c r="D50" s="21"/>
      <c r="E50" s="9"/>
      <c r="F50" s="2"/>
      <c r="G50" s="14"/>
    </row>
    <row r="51" spans="2:7" ht="18.75" customHeight="1" x14ac:dyDescent="0.25">
      <c r="B51" s="223"/>
      <c r="C51" s="221"/>
      <c r="D51" s="221"/>
      <c r="F51" s="220"/>
      <c r="G51" s="220"/>
    </row>
    <row r="52" spans="2:7" ht="18.75" x14ac:dyDescent="0.25">
      <c r="B52" s="223"/>
      <c r="C52" s="222" t="s">
        <v>29</v>
      </c>
      <c r="D52" s="222"/>
      <c r="E52" s="32"/>
      <c r="F52" s="180" t="s">
        <v>30</v>
      </c>
      <c r="G52" s="180"/>
    </row>
    <row r="53" spans="2:7" ht="19.5" x14ac:dyDescent="0.25">
      <c r="B53" s="219" t="s">
        <v>31</v>
      </c>
      <c r="C53" s="221">
        <f>Смета!E37</f>
        <v>0</v>
      </c>
      <c r="D53" s="221"/>
      <c r="F53" s="220"/>
      <c r="G53" s="220"/>
    </row>
    <row r="54" spans="2:7" ht="18.75" x14ac:dyDescent="0.25">
      <c r="B54" s="219"/>
      <c r="C54" s="222" t="s">
        <v>29</v>
      </c>
      <c r="D54" s="222"/>
      <c r="E54" s="32"/>
      <c r="F54" s="180" t="s">
        <v>30</v>
      </c>
      <c r="G54" s="180"/>
    </row>
  </sheetData>
  <mergeCells count="36">
    <mergeCell ref="C48:D48"/>
    <mergeCell ref="C51:D51"/>
    <mergeCell ref="C52:D52"/>
    <mergeCell ref="C36:D36"/>
    <mergeCell ref="C37:C44"/>
    <mergeCell ref="C45:C47"/>
    <mergeCell ref="B53:B54"/>
    <mergeCell ref="F51:G51"/>
    <mergeCell ref="F52:G52"/>
    <mergeCell ref="F53:G53"/>
    <mergeCell ref="F54:G54"/>
    <mergeCell ref="C53:D53"/>
    <mergeCell ref="C54:D54"/>
    <mergeCell ref="B50:B52"/>
    <mergeCell ref="D2:D3"/>
    <mergeCell ref="B19:D19"/>
    <mergeCell ref="C27:D27"/>
    <mergeCell ref="C31:D31"/>
    <mergeCell ref="B11:B12"/>
    <mergeCell ref="C22:C25"/>
    <mergeCell ref="C26:D26"/>
    <mergeCell ref="C28:D28"/>
    <mergeCell ref="C30:D30"/>
    <mergeCell ref="C35:D35"/>
    <mergeCell ref="F15:G16"/>
    <mergeCell ref="F17:G17"/>
    <mergeCell ref="C32:D32"/>
    <mergeCell ref="C5:D5"/>
    <mergeCell ref="C6:D6"/>
    <mergeCell ref="C7:D7"/>
    <mergeCell ref="C8:D8"/>
    <mergeCell ref="E8:E9"/>
    <mergeCell ref="F10:G13"/>
    <mergeCell ref="F14:G14"/>
    <mergeCell ref="C33:D33"/>
    <mergeCell ref="C34:D34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zoomScaleNormal="100" workbookViewId="0"/>
  </sheetViews>
  <sheetFormatPr defaultRowHeight="39.950000000000003" customHeight="1" x14ac:dyDescent="0.25"/>
  <cols>
    <col min="1" max="1" width="9.140625" style="154"/>
    <col min="2" max="2" width="26.85546875" style="154" customWidth="1"/>
    <col min="3" max="3" width="20.42578125" style="140" bestFit="1" customWidth="1"/>
    <col min="4" max="4" width="24.28515625" style="140" bestFit="1" customWidth="1"/>
    <col min="5" max="5" width="15.140625" style="9" bestFit="1" customWidth="1"/>
    <col min="6" max="6" width="14.140625" style="2" bestFit="1" customWidth="1"/>
    <col min="7" max="7" width="17.5703125" style="14" customWidth="1"/>
    <col min="8" max="16384" width="9.140625" style="154"/>
  </cols>
  <sheetData>
    <row r="1" spans="2:7" ht="15" customHeight="1" thickBot="1" x14ac:dyDescent="0.3"/>
    <row r="2" spans="2:7" ht="15" customHeight="1" x14ac:dyDescent="0.25">
      <c r="B2" s="45" t="s">
        <v>98</v>
      </c>
      <c r="C2" s="141"/>
      <c r="D2" s="210">
        <f>Смета!F2</f>
        <v>0</v>
      </c>
      <c r="E2" s="47"/>
      <c r="F2" s="48" t="s">
        <v>14</v>
      </c>
      <c r="G2" s="143">
        <f>Смета!K2</f>
        <v>0</v>
      </c>
    </row>
    <row r="3" spans="2:7" ht="15" customHeight="1" thickBot="1" x14ac:dyDescent="0.3">
      <c r="B3" s="45" t="s">
        <v>13</v>
      </c>
      <c r="C3" s="141"/>
      <c r="D3" s="211"/>
      <c r="E3" s="47"/>
      <c r="F3" s="48" t="s">
        <v>15</v>
      </c>
      <c r="G3" s="144">
        <f>Смета!K3</f>
        <v>0</v>
      </c>
    </row>
    <row r="4" spans="2:7" ht="15" customHeight="1" x14ac:dyDescent="0.25">
      <c r="B4" s="45"/>
      <c r="C4" s="141"/>
      <c r="D4" s="49"/>
      <c r="E4" s="47"/>
      <c r="F4" s="48"/>
      <c r="G4" s="60"/>
    </row>
    <row r="5" spans="2:7" ht="15" customHeight="1" x14ac:dyDescent="0.25">
      <c r="B5" s="50" t="s">
        <v>16</v>
      </c>
      <c r="C5" s="204">
        <f>Смета!D9</f>
        <v>0</v>
      </c>
      <c r="D5" s="204"/>
      <c r="E5" s="47"/>
      <c r="F5" s="51" t="s">
        <v>34</v>
      </c>
      <c r="G5" s="59">
        <f>Смета!I9</f>
        <v>0</v>
      </c>
    </row>
    <row r="6" spans="2:7" ht="15" customHeight="1" x14ac:dyDescent="0.25">
      <c r="B6" s="50" t="s">
        <v>17</v>
      </c>
      <c r="C6" s="205">
        <f>Смета!D10</f>
        <v>0</v>
      </c>
      <c r="D6" s="205"/>
      <c r="E6" s="47"/>
      <c r="F6" s="51" t="s">
        <v>19</v>
      </c>
      <c r="G6" s="59">
        <f>Смета!I10</f>
        <v>0</v>
      </c>
    </row>
    <row r="7" spans="2:7" ht="15" customHeight="1" x14ac:dyDescent="0.25">
      <c r="B7" s="50" t="s">
        <v>18</v>
      </c>
      <c r="C7" s="205">
        <f>Смета!D11</f>
        <v>0</v>
      </c>
      <c r="D7" s="205"/>
      <c r="E7" s="47"/>
      <c r="F7" s="52"/>
      <c r="G7" s="61"/>
    </row>
    <row r="8" spans="2:7" ht="15" customHeight="1" x14ac:dyDescent="0.25">
      <c r="B8" s="50" t="s">
        <v>35</v>
      </c>
      <c r="C8" s="206">
        <f>Смета!D12</f>
        <v>0</v>
      </c>
      <c r="D8" s="205"/>
      <c r="E8" s="207" t="s">
        <v>20</v>
      </c>
      <c r="F8" s="48" t="s">
        <v>36</v>
      </c>
      <c r="G8" s="59">
        <f>Смета!K12</f>
        <v>0</v>
      </c>
    </row>
    <row r="9" spans="2:7" ht="15" customHeight="1" x14ac:dyDescent="0.25">
      <c r="B9" s="50"/>
      <c r="C9" s="141"/>
      <c r="D9" s="141"/>
      <c r="E9" s="207"/>
      <c r="F9" s="48" t="s">
        <v>22</v>
      </c>
      <c r="G9" s="59">
        <f>Смета!K13</f>
        <v>0</v>
      </c>
    </row>
    <row r="10" spans="2:7" ht="15" customHeight="1" x14ac:dyDescent="0.25">
      <c r="B10" s="58"/>
      <c r="C10" s="58"/>
      <c r="D10" s="58"/>
      <c r="F10" s="208"/>
      <c r="G10" s="208"/>
    </row>
    <row r="11" spans="2:7" ht="15" customHeight="1" x14ac:dyDescent="0.25">
      <c r="B11" s="215" t="s">
        <v>40</v>
      </c>
      <c r="C11" s="53" t="s">
        <v>41</v>
      </c>
      <c r="D11" s="114"/>
      <c r="F11" s="208"/>
      <c r="G11" s="208"/>
    </row>
    <row r="12" spans="2:7" ht="15" customHeight="1" x14ac:dyDescent="0.25">
      <c r="B12" s="216"/>
      <c r="C12" s="98" t="s">
        <v>42</v>
      </c>
      <c r="D12" s="113"/>
      <c r="F12" s="208"/>
      <c r="G12" s="208"/>
    </row>
    <row r="13" spans="2:7" ht="15" customHeight="1" x14ac:dyDescent="0.25">
      <c r="B13" s="168" t="s">
        <v>26</v>
      </c>
      <c r="C13" s="98" t="s">
        <v>43</v>
      </c>
      <c r="D13" s="113"/>
      <c r="F13" s="208"/>
      <c r="G13" s="208"/>
    </row>
    <row r="14" spans="2:7" ht="15" customHeight="1" x14ac:dyDescent="0.25">
      <c r="B14" s="24" t="s">
        <v>66</v>
      </c>
      <c r="C14" s="154" t="s">
        <v>71</v>
      </c>
      <c r="D14" s="63"/>
      <c r="F14" s="209" t="s">
        <v>37</v>
      </c>
      <c r="G14" s="209"/>
    </row>
    <row r="15" spans="2:7" ht="15" customHeight="1" x14ac:dyDescent="0.25">
      <c r="B15" s="54" t="s">
        <v>21</v>
      </c>
      <c r="C15" s="55" t="s">
        <v>44</v>
      </c>
      <c r="D15" s="114"/>
      <c r="F15" s="201" t="s">
        <v>38</v>
      </c>
      <c r="G15" s="201"/>
    </row>
    <row r="16" spans="2:7" ht="15" customHeight="1" x14ac:dyDescent="0.25">
      <c r="C16" s="154"/>
      <c r="D16" s="154"/>
      <c r="F16" s="201"/>
      <c r="G16" s="201"/>
    </row>
    <row r="17" spans="2:13" ht="15" customHeight="1" x14ac:dyDescent="0.25">
      <c r="B17" s="147"/>
      <c r="C17" s="49"/>
      <c r="D17" s="49"/>
      <c r="F17" s="202" t="s">
        <v>39</v>
      </c>
      <c r="G17" s="202"/>
    </row>
    <row r="18" spans="2:13" ht="15" customHeight="1" x14ac:dyDescent="0.25"/>
    <row r="19" spans="2:13" s="24" customFormat="1" ht="18.75" x14ac:dyDescent="0.25">
      <c r="B19" s="212" t="s">
        <v>0</v>
      </c>
      <c r="C19" s="213"/>
      <c r="D19" s="214"/>
      <c r="E19" s="12" t="s">
        <v>5</v>
      </c>
      <c r="F19" s="158" t="s">
        <v>1</v>
      </c>
      <c r="G19" s="158" t="s">
        <v>2</v>
      </c>
    </row>
    <row r="20" spans="2:13" s="24" customFormat="1" ht="73.5" customHeight="1" x14ac:dyDescent="0.25">
      <c r="B20" s="27"/>
      <c r="C20" s="167" t="s">
        <v>33</v>
      </c>
      <c r="D20" s="40"/>
      <c r="E20" s="153"/>
      <c r="F20" s="16"/>
      <c r="G20" s="158">
        <f>E20*F20</f>
        <v>0</v>
      </c>
    </row>
    <row r="21" spans="2:13" ht="75" customHeight="1" x14ac:dyDescent="0.25">
      <c r="B21" s="38"/>
      <c r="C21" s="169" t="s">
        <v>25</v>
      </c>
      <c r="D21" s="170" t="s">
        <v>93</v>
      </c>
      <c r="E21" s="10"/>
      <c r="F21" s="43">
        <v>2145</v>
      </c>
      <c r="G21" s="158">
        <f>E21*F21</f>
        <v>0</v>
      </c>
    </row>
    <row r="22" spans="2:13" ht="75" customHeight="1" x14ac:dyDescent="0.25">
      <c r="B22" s="160"/>
      <c r="C22" s="217" t="s">
        <v>11</v>
      </c>
      <c r="D22" s="167" t="s">
        <v>92</v>
      </c>
      <c r="E22" s="157"/>
      <c r="F22" s="43">
        <v>8706</v>
      </c>
      <c r="G22" s="158">
        <f t="shared" ref="G22:G47" si="0">E22*F22</f>
        <v>0</v>
      </c>
    </row>
    <row r="23" spans="2:13" ht="75" customHeight="1" x14ac:dyDescent="0.25">
      <c r="B23" s="160"/>
      <c r="C23" s="217"/>
      <c r="D23" s="167" t="s">
        <v>88</v>
      </c>
      <c r="E23" s="157"/>
      <c r="F23" s="43">
        <v>6735</v>
      </c>
      <c r="G23" s="158">
        <f t="shared" si="0"/>
        <v>0</v>
      </c>
    </row>
    <row r="24" spans="2:13" ht="75" customHeight="1" x14ac:dyDescent="0.25">
      <c r="B24" s="160"/>
      <c r="C24" s="217"/>
      <c r="D24" s="167" t="s">
        <v>91</v>
      </c>
      <c r="E24" s="157"/>
      <c r="F24" s="43">
        <v>9438</v>
      </c>
      <c r="G24" s="158">
        <f t="shared" si="0"/>
        <v>0</v>
      </c>
    </row>
    <row r="25" spans="2:13" ht="75" customHeight="1" x14ac:dyDescent="0.25">
      <c r="B25" s="156"/>
      <c r="C25" s="218"/>
      <c r="D25" s="167" t="s">
        <v>90</v>
      </c>
      <c r="E25" s="157"/>
      <c r="F25" s="43">
        <v>10725</v>
      </c>
      <c r="G25" s="158">
        <f t="shared" si="0"/>
        <v>0</v>
      </c>
    </row>
    <row r="26" spans="2:13" ht="75" customHeight="1" x14ac:dyDescent="0.25">
      <c r="B26" s="156"/>
      <c r="C26" s="203" t="s">
        <v>94</v>
      </c>
      <c r="D26" s="203"/>
      <c r="E26" s="37">
        <f>IF(E22+E23=1,1,0)</f>
        <v>0</v>
      </c>
      <c r="F26" s="160">
        <v>427</v>
      </c>
      <c r="G26" s="158">
        <f t="shared" si="0"/>
        <v>0</v>
      </c>
    </row>
    <row r="27" spans="2:13" ht="75" customHeight="1" x14ac:dyDescent="0.25">
      <c r="B27" s="156"/>
      <c r="C27" s="203" t="s">
        <v>95</v>
      </c>
      <c r="D27" s="203"/>
      <c r="E27" s="37">
        <f>IF(E24+E25=1,1,0)</f>
        <v>0</v>
      </c>
      <c r="F27" s="160">
        <v>1118</v>
      </c>
      <c r="G27" s="158">
        <f t="shared" si="0"/>
        <v>0</v>
      </c>
    </row>
    <row r="28" spans="2:13" ht="75" customHeight="1" x14ac:dyDescent="0.25">
      <c r="B28" s="156"/>
      <c r="C28" s="203" t="s">
        <v>96</v>
      </c>
      <c r="D28" s="203"/>
      <c r="E28" s="157"/>
      <c r="F28" s="160">
        <v>1715</v>
      </c>
      <c r="G28" s="158">
        <f t="shared" si="0"/>
        <v>0</v>
      </c>
    </row>
    <row r="29" spans="2:13" ht="75" customHeight="1" x14ac:dyDescent="0.25">
      <c r="B29" s="162"/>
      <c r="C29" s="167" t="s">
        <v>86</v>
      </c>
      <c r="D29" s="161" t="s">
        <v>87</v>
      </c>
      <c r="E29" s="157"/>
      <c r="F29" s="155">
        <v>216</v>
      </c>
      <c r="G29" s="158">
        <v>0</v>
      </c>
    </row>
    <row r="30" spans="2:13" ht="75" customHeight="1" x14ac:dyDescent="0.25">
      <c r="B30" s="156"/>
      <c r="C30" s="199" t="s">
        <v>97</v>
      </c>
      <c r="D30" s="200"/>
      <c r="E30" s="157"/>
      <c r="F30" s="43">
        <v>2397</v>
      </c>
      <c r="G30" s="158">
        <f>E30*F30</f>
        <v>0</v>
      </c>
    </row>
    <row r="31" spans="2:13" ht="75" customHeight="1" x14ac:dyDescent="0.25">
      <c r="B31" s="156"/>
      <c r="C31" s="199" t="s">
        <v>84</v>
      </c>
      <c r="D31" s="200"/>
      <c r="E31" s="157"/>
      <c r="F31" s="43">
        <v>507</v>
      </c>
      <c r="G31" s="158">
        <f>E31*F31</f>
        <v>0</v>
      </c>
      <c r="M31"/>
    </row>
    <row r="32" spans="2:13" ht="75" customHeight="1" x14ac:dyDescent="0.25">
      <c r="B32" s="160"/>
      <c r="C32" s="203" t="s">
        <v>85</v>
      </c>
      <c r="D32" s="203"/>
      <c r="E32" s="10"/>
      <c r="F32" s="43">
        <v>564</v>
      </c>
      <c r="G32" s="158">
        <f t="shared" si="0"/>
        <v>0</v>
      </c>
      <c r="K32"/>
    </row>
    <row r="33" spans="2:7" ht="75" customHeight="1" x14ac:dyDescent="0.25">
      <c r="B33" s="160"/>
      <c r="C33" s="199" t="s">
        <v>81</v>
      </c>
      <c r="D33" s="200"/>
      <c r="E33" s="10"/>
      <c r="F33" s="43">
        <v>6</v>
      </c>
      <c r="G33" s="158">
        <f t="shared" si="0"/>
        <v>0</v>
      </c>
    </row>
    <row r="34" spans="2:7" ht="75" customHeight="1" x14ac:dyDescent="0.25">
      <c r="B34" s="160"/>
      <c r="C34" s="199" t="s">
        <v>82</v>
      </c>
      <c r="D34" s="200"/>
      <c r="E34" s="10"/>
      <c r="F34" s="151"/>
      <c r="G34" s="158"/>
    </row>
    <row r="35" spans="2:7" ht="75" customHeight="1" x14ac:dyDescent="0.25">
      <c r="B35" s="160"/>
      <c r="C35" s="199" t="s">
        <v>83</v>
      </c>
      <c r="D35" s="200"/>
      <c r="E35" s="10"/>
      <c r="F35" s="151"/>
      <c r="G35" s="158"/>
    </row>
    <row r="36" spans="2:7" ht="39.950000000000003" customHeight="1" x14ac:dyDescent="0.25">
      <c r="B36" s="160"/>
      <c r="C36" s="203" t="s">
        <v>23</v>
      </c>
      <c r="D36" s="203"/>
      <c r="E36" s="37">
        <f>SUM(E22:E25)</f>
        <v>0</v>
      </c>
      <c r="F36" s="155">
        <v>2530</v>
      </c>
      <c r="G36" s="158">
        <f t="shared" si="0"/>
        <v>0</v>
      </c>
    </row>
    <row r="37" spans="2:7" ht="75" customHeight="1" x14ac:dyDescent="0.25">
      <c r="B37" s="160"/>
      <c r="C37" s="225" t="s">
        <v>3</v>
      </c>
      <c r="D37" s="167" t="s">
        <v>8</v>
      </c>
      <c r="E37" s="157"/>
      <c r="F37" s="160">
        <v>1716</v>
      </c>
      <c r="G37" s="158">
        <f t="shared" si="0"/>
        <v>0</v>
      </c>
    </row>
    <row r="38" spans="2:7" ht="75" customHeight="1" x14ac:dyDescent="0.25">
      <c r="B38" s="160"/>
      <c r="C38" s="217"/>
      <c r="D38" s="167" t="s">
        <v>9</v>
      </c>
      <c r="E38" s="157"/>
      <c r="F38" s="160">
        <v>1716</v>
      </c>
      <c r="G38" s="158">
        <f t="shared" si="0"/>
        <v>0</v>
      </c>
    </row>
    <row r="39" spans="2:7" ht="75" customHeight="1" x14ac:dyDescent="0.25">
      <c r="B39" s="160"/>
      <c r="C39" s="217"/>
      <c r="D39" s="167" t="s">
        <v>10</v>
      </c>
      <c r="E39" s="157"/>
      <c r="F39" s="160">
        <v>1716</v>
      </c>
      <c r="G39" s="158">
        <f t="shared" si="0"/>
        <v>0</v>
      </c>
    </row>
    <row r="40" spans="2:7" ht="75" customHeight="1" x14ac:dyDescent="0.25">
      <c r="B40" s="160"/>
      <c r="C40" s="217"/>
      <c r="D40" s="167" t="s">
        <v>99</v>
      </c>
      <c r="E40" s="157"/>
      <c r="F40" s="160">
        <v>2275</v>
      </c>
      <c r="G40" s="158">
        <f t="shared" si="0"/>
        <v>0</v>
      </c>
    </row>
    <row r="41" spans="2:7" ht="75" customHeight="1" x14ac:dyDescent="0.25">
      <c r="B41" s="160"/>
      <c r="C41" s="217"/>
      <c r="D41" s="167" t="s">
        <v>100</v>
      </c>
      <c r="E41" s="157"/>
      <c r="F41" s="160">
        <v>2275</v>
      </c>
      <c r="G41" s="158">
        <f t="shared" si="0"/>
        <v>0</v>
      </c>
    </row>
    <row r="42" spans="2:7" ht="75" customHeight="1" x14ac:dyDescent="0.25">
      <c r="B42" s="160"/>
      <c r="C42" s="217"/>
      <c r="D42" s="167" t="s">
        <v>101</v>
      </c>
      <c r="E42" s="157"/>
      <c r="F42" s="160">
        <v>2470</v>
      </c>
      <c r="G42" s="158">
        <f t="shared" si="0"/>
        <v>0</v>
      </c>
    </row>
    <row r="43" spans="2:7" ht="75" customHeight="1" x14ac:dyDescent="0.25">
      <c r="B43" s="160"/>
      <c r="C43" s="217"/>
      <c r="D43" s="167" t="s">
        <v>102</v>
      </c>
      <c r="E43" s="157"/>
      <c r="F43" s="160">
        <v>2470</v>
      </c>
      <c r="G43" s="158">
        <f t="shared" si="0"/>
        <v>0</v>
      </c>
    </row>
    <row r="44" spans="2:7" ht="75" customHeight="1" x14ac:dyDescent="0.25">
      <c r="B44" s="160"/>
      <c r="C44" s="218"/>
      <c r="D44" s="167" t="s">
        <v>103</v>
      </c>
      <c r="E44" s="157"/>
      <c r="F44" s="160">
        <v>2470</v>
      </c>
      <c r="G44" s="158">
        <f t="shared" si="0"/>
        <v>0</v>
      </c>
    </row>
    <row r="45" spans="2:7" ht="75" customHeight="1" x14ac:dyDescent="0.25">
      <c r="B45" s="156"/>
      <c r="C45" s="225" t="s">
        <v>4</v>
      </c>
      <c r="D45" s="167" t="s">
        <v>6</v>
      </c>
      <c r="E45" s="157"/>
      <c r="F45" s="160">
        <v>936</v>
      </c>
      <c r="G45" s="158">
        <f t="shared" si="0"/>
        <v>0</v>
      </c>
    </row>
    <row r="46" spans="2:7" ht="75" customHeight="1" x14ac:dyDescent="0.25">
      <c r="B46" s="156"/>
      <c r="C46" s="217"/>
      <c r="D46" s="167" t="s">
        <v>7</v>
      </c>
      <c r="E46" s="157"/>
      <c r="F46" s="160">
        <v>1716</v>
      </c>
      <c r="G46" s="158">
        <f t="shared" si="0"/>
        <v>0</v>
      </c>
    </row>
    <row r="47" spans="2:7" ht="75" customHeight="1" x14ac:dyDescent="0.25">
      <c r="B47" s="156"/>
      <c r="C47" s="218"/>
      <c r="D47" s="167" t="s">
        <v>89</v>
      </c>
      <c r="E47" s="157"/>
      <c r="F47" s="160">
        <v>936</v>
      </c>
      <c r="G47" s="158">
        <f t="shared" si="0"/>
        <v>0</v>
      </c>
    </row>
    <row r="48" spans="2:7" ht="39.950000000000003" customHeight="1" x14ac:dyDescent="0.25">
      <c r="B48" s="17"/>
      <c r="C48" s="224" t="s">
        <v>24</v>
      </c>
      <c r="D48" s="224"/>
      <c r="E48" s="18"/>
      <c r="F48" s="19"/>
      <c r="G48" s="20">
        <f>SUM(G20:G46)</f>
        <v>0</v>
      </c>
    </row>
    <row r="49" spans="2:7" ht="18.75" x14ac:dyDescent="0.25"/>
    <row r="50" spans="2:7" ht="18.75" x14ac:dyDescent="0.25">
      <c r="B50" s="223" t="s">
        <v>28</v>
      </c>
    </row>
    <row r="51" spans="2:7" ht="18.75" customHeight="1" x14ac:dyDescent="0.25">
      <c r="B51" s="223"/>
      <c r="C51" s="221"/>
      <c r="D51" s="221"/>
      <c r="F51" s="220"/>
      <c r="G51" s="220"/>
    </row>
    <row r="52" spans="2:7" ht="18.75" x14ac:dyDescent="0.25">
      <c r="B52" s="223"/>
      <c r="C52" s="222" t="s">
        <v>29</v>
      </c>
      <c r="D52" s="222"/>
      <c r="E52" s="32"/>
      <c r="F52" s="180" t="s">
        <v>30</v>
      </c>
      <c r="G52" s="180"/>
    </row>
    <row r="53" spans="2:7" ht="19.5" x14ac:dyDescent="0.25">
      <c r="B53" s="219" t="s">
        <v>31</v>
      </c>
      <c r="C53" s="221">
        <f>Смета!E37</f>
        <v>0</v>
      </c>
      <c r="D53" s="221"/>
      <c r="F53" s="220"/>
      <c r="G53" s="220"/>
    </row>
    <row r="54" spans="2:7" ht="18.75" x14ac:dyDescent="0.25">
      <c r="B54" s="219"/>
      <c r="C54" s="222" t="s">
        <v>29</v>
      </c>
      <c r="D54" s="222"/>
      <c r="E54" s="32"/>
      <c r="F54" s="180" t="s">
        <v>30</v>
      </c>
      <c r="G54" s="180"/>
    </row>
  </sheetData>
  <mergeCells count="36">
    <mergeCell ref="E8:E9"/>
    <mergeCell ref="B19:D19"/>
    <mergeCell ref="D2:D3"/>
    <mergeCell ref="C5:D5"/>
    <mergeCell ref="C6:D6"/>
    <mergeCell ref="C7:D7"/>
    <mergeCell ref="C8:D8"/>
    <mergeCell ref="F10:G13"/>
    <mergeCell ref="B11:B12"/>
    <mergeCell ref="F14:G14"/>
    <mergeCell ref="F15:G16"/>
    <mergeCell ref="F17:G17"/>
    <mergeCell ref="C37:C44"/>
    <mergeCell ref="C22:C2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45:C47"/>
    <mergeCell ref="C48:D48"/>
    <mergeCell ref="B50:B52"/>
    <mergeCell ref="C51:D51"/>
    <mergeCell ref="F51:G51"/>
    <mergeCell ref="C52:D52"/>
    <mergeCell ref="F52:G52"/>
    <mergeCell ref="B53:B54"/>
    <mergeCell ref="C53:D53"/>
    <mergeCell ref="F53:G53"/>
    <mergeCell ref="C54:D54"/>
    <mergeCell ref="F54:G54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zoomScaleNormal="100" workbookViewId="0"/>
  </sheetViews>
  <sheetFormatPr defaultRowHeight="39.950000000000003" customHeight="1" x14ac:dyDescent="0.25"/>
  <cols>
    <col min="1" max="1" width="9.140625" style="154"/>
    <col min="2" max="2" width="26.85546875" style="154" customWidth="1"/>
    <col min="3" max="3" width="20.42578125" style="140" bestFit="1" customWidth="1"/>
    <col min="4" max="4" width="24.28515625" style="140" bestFit="1" customWidth="1"/>
    <col min="5" max="5" width="15.140625" style="9" bestFit="1" customWidth="1"/>
    <col min="6" max="6" width="14.140625" style="2" bestFit="1" customWidth="1"/>
    <col min="7" max="7" width="17.5703125" style="14" customWidth="1"/>
    <col min="8" max="16384" width="9.140625" style="154"/>
  </cols>
  <sheetData>
    <row r="1" spans="2:7" ht="15" customHeight="1" thickBot="1" x14ac:dyDescent="0.3"/>
    <row r="2" spans="2:7" ht="15" customHeight="1" x14ac:dyDescent="0.25">
      <c r="B2" s="45" t="s">
        <v>98</v>
      </c>
      <c r="C2" s="141"/>
      <c r="D2" s="210">
        <f>Смета!F2</f>
        <v>0</v>
      </c>
      <c r="E2" s="47"/>
      <c r="F2" s="48" t="s">
        <v>14</v>
      </c>
      <c r="G2" s="143">
        <f>Смета!K2</f>
        <v>0</v>
      </c>
    </row>
    <row r="3" spans="2:7" ht="15" customHeight="1" thickBot="1" x14ac:dyDescent="0.3">
      <c r="B3" s="45" t="s">
        <v>13</v>
      </c>
      <c r="C3" s="141"/>
      <c r="D3" s="211"/>
      <c r="E3" s="47"/>
      <c r="F3" s="48" t="s">
        <v>15</v>
      </c>
      <c r="G3" s="144">
        <f>Смета!K3</f>
        <v>0</v>
      </c>
    </row>
    <row r="4" spans="2:7" ht="15" customHeight="1" x14ac:dyDescent="0.25">
      <c r="B4" s="45"/>
      <c r="C4" s="141"/>
      <c r="D4" s="49"/>
      <c r="E4" s="47"/>
      <c r="F4" s="48"/>
      <c r="G4" s="60"/>
    </row>
    <row r="5" spans="2:7" ht="15" customHeight="1" x14ac:dyDescent="0.25">
      <c r="B5" s="50" t="s">
        <v>16</v>
      </c>
      <c r="C5" s="204">
        <f>Смета!D9</f>
        <v>0</v>
      </c>
      <c r="D5" s="204"/>
      <c r="E5" s="47"/>
      <c r="F5" s="51" t="s">
        <v>34</v>
      </c>
      <c r="G5" s="59">
        <f>Смета!I9</f>
        <v>0</v>
      </c>
    </row>
    <row r="6" spans="2:7" ht="15" customHeight="1" x14ac:dyDescent="0.25">
      <c r="B6" s="50" t="s">
        <v>17</v>
      </c>
      <c r="C6" s="205">
        <f>Смета!D10</f>
        <v>0</v>
      </c>
      <c r="D6" s="205"/>
      <c r="E6" s="47"/>
      <c r="F6" s="51" t="s">
        <v>19</v>
      </c>
      <c r="G6" s="59">
        <f>Смета!I10</f>
        <v>0</v>
      </c>
    </row>
    <row r="7" spans="2:7" ht="15" customHeight="1" x14ac:dyDescent="0.25">
      <c r="B7" s="50" t="s">
        <v>18</v>
      </c>
      <c r="C7" s="205">
        <f>Смета!D11</f>
        <v>0</v>
      </c>
      <c r="D7" s="205"/>
      <c r="E7" s="47"/>
      <c r="F7" s="52"/>
      <c r="G7" s="61"/>
    </row>
    <row r="8" spans="2:7" ht="15" customHeight="1" x14ac:dyDescent="0.25">
      <c r="B8" s="50" t="s">
        <v>35</v>
      </c>
      <c r="C8" s="206">
        <f>Смета!D12</f>
        <v>0</v>
      </c>
      <c r="D8" s="205"/>
      <c r="E8" s="207" t="s">
        <v>20</v>
      </c>
      <c r="F8" s="48" t="s">
        <v>36</v>
      </c>
      <c r="G8" s="59">
        <f>Смета!K12</f>
        <v>0</v>
      </c>
    </row>
    <row r="9" spans="2:7" ht="15" customHeight="1" x14ac:dyDescent="0.25">
      <c r="B9" s="50"/>
      <c r="C9" s="141"/>
      <c r="D9" s="141"/>
      <c r="E9" s="207"/>
      <c r="F9" s="48" t="s">
        <v>22</v>
      </c>
      <c r="G9" s="59">
        <f>Смета!K13</f>
        <v>0</v>
      </c>
    </row>
    <row r="10" spans="2:7" ht="15" customHeight="1" x14ac:dyDescent="0.25">
      <c r="B10" s="58"/>
      <c r="C10" s="58"/>
      <c r="D10" s="58"/>
      <c r="F10" s="208"/>
      <c r="G10" s="208"/>
    </row>
    <row r="11" spans="2:7" ht="15" customHeight="1" x14ac:dyDescent="0.25">
      <c r="B11" s="215" t="s">
        <v>40</v>
      </c>
      <c r="C11" s="53" t="s">
        <v>41</v>
      </c>
      <c r="D11" s="114"/>
      <c r="F11" s="208"/>
      <c r="G11" s="208"/>
    </row>
    <row r="12" spans="2:7" ht="15" customHeight="1" x14ac:dyDescent="0.25">
      <c r="B12" s="216"/>
      <c r="C12" s="98" t="s">
        <v>42</v>
      </c>
      <c r="D12" s="113"/>
      <c r="F12" s="208"/>
      <c r="G12" s="208"/>
    </row>
    <row r="13" spans="2:7" ht="15" customHeight="1" x14ac:dyDescent="0.25">
      <c r="B13" s="168" t="s">
        <v>26</v>
      </c>
      <c r="C13" s="98" t="s">
        <v>43</v>
      </c>
      <c r="D13" s="113"/>
      <c r="F13" s="208"/>
      <c r="G13" s="208"/>
    </row>
    <row r="14" spans="2:7" ht="15" customHeight="1" x14ac:dyDescent="0.25">
      <c r="B14" s="24" t="s">
        <v>66</v>
      </c>
      <c r="C14" s="154" t="s">
        <v>71</v>
      </c>
      <c r="D14" s="63"/>
      <c r="F14" s="209" t="s">
        <v>37</v>
      </c>
      <c r="G14" s="209"/>
    </row>
    <row r="15" spans="2:7" ht="15" customHeight="1" x14ac:dyDescent="0.25">
      <c r="B15" s="54" t="s">
        <v>21</v>
      </c>
      <c r="C15" s="55" t="s">
        <v>44</v>
      </c>
      <c r="D15" s="114"/>
      <c r="F15" s="201" t="s">
        <v>38</v>
      </c>
      <c r="G15" s="201"/>
    </row>
    <row r="16" spans="2:7" ht="15" customHeight="1" x14ac:dyDescent="0.25">
      <c r="C16" s="154"/>
      <c r="D16" s="154"/>
      <c r="F16" s="201"/>
      <c r="G16" s="201"/>
    </row>
    <row r="17" spans="2:13" ht="15" customHeight="1" x14ac:dyDescent="0.25">
      <c r="B17" s="147"/>
      <c r="C17" s="49"/>
      <c r="D17" s="49"/>
      <c r="F17" s="202" t="s">
        <v>39</v>
      </c>
      <c r="G17" s="202"/>
    </row>
    <row r="18" spans="2:13" ht="15" customHeight="1" x14ac:dyDescent="0.25"/>
    <row r="19" spans="2:13" s="24" customFormat="1" ht="18.75" x14ac:dyDescent="0.25">
      <c r="B19" s="212" t="s">
        <v>0</v>
      </c>
      <c r="C19" s="213"/>
      <c r="D19" s="214"/>
      <c r="E19" s="12" t="s">
        <v>5</v>
      </c>
      <c r="F19" s="158" t="s">
        <v>1</v>
      </c>
      <c r="G19" s="158" t="s">
        <v>2</v>
      </c>
    </row>
    <row r="20" spans="2:13" s="24" customFormat="1" ht="73.5" customHeight="1" x14ac:dyDescent="0.25">
      <c r="B20" s="27"/>
      <c r="C20" s="167" t="s">
        <v>33</v>
      </c>
      <c r="D20" s="40"/>
      <c r="E20" s="153"/>
      <c r="F20" s="16"/>
      <c r="G20" s="158">
        <f>E20*F20</f>
        <v>0</v>
      </c>
    </row>
    <row r="21" spans="2:13" ht="75" customHeight="1" x14ac:dyDescent="0.25">
      <c r="B21" s="38"/>
      <c r="C21" s="169" t="s">
        <v>25</v>
      </c>
      <c r="D21" s="170" t="s">
        <v>93</v>
      </c>
      <c r="E21" s="10"/>
      <c r="F21" s="43">
        <v>2145</v>
      </c>
      <c r="G21" s="158">
        <f>E21*F21</f>
        <v>0</v>
      </c>
    </row>
    <row r="22" spans="2:13" ht="75" customHeight="1" x14ac:dyDescent="0.25">
      <c r="B22" s="160"/>
      <c r="C22" s="217" t="s">
        <v>11</v>
      </c>
      <c r="D22" s="167" t="s">
        <v>92</v>
      </c>
      <c r="E22" s="157"/>
      <c r="F22" s="43">
        <v>8706</v>
      </c>
      <c r="G22" s="158">
        <f t="shared" ref="G22:G47" si="0">E22*F22</f>
        <v>0</v>
      </c>
    </row>
    <row r="23" spans="2:13" ht="75" customHeight="1" x14ac:dyDescent="0.25">
      <c r="B23" s="160"/>
      <c r="C23" s="217"/>
      <c r="D23" s="167" t="s">
        <v>88</v>
      </c>
      <c r="E23" s="157"/>
      <c r="F23" s="43">
        <v>6735</v>
      </c>
      <c r="G23" s="158">
        <f t="shared" si="0"/>
        <v>0</v>
      </c>
    </row>
    <row r="24" spans="2:13" ht="75" customHeight="1" x14ac:dyDescent="0.25">
      <c r="B24" s="160"/>
      <c r="C24" s="217"/>
      <c r="D24" s="167" t="s">
        <v>91</v>
      </c>
      <c r="E24" s="157"/>
      <c r="F24" s="43">
        <v>9438</v>
      </c>
      <c r="G24" s="158">
        <f t="shared" si="0"/>
        <v>0</v>
      </c>
    </row>
    <row r="25" spans="2:13" ht="75" customHeight="1" x14ac:dyDescent="0.25">
      <c r="B25" s="156"/>
      <c r="C25" s="218"/>
      <c r="D25" s="167" t="s">
        <v>90</v>
      </c>
      <c r="E25" s="157"/>
      <c r="F25" s="43">
        <v>10725</v>
      </c>
      <c r="G25" s="158">
        <f t="shared" si="0"/>
        <v>0</v>
      </c>
    </row>
    <row r="26" spans="2:13" ht="75" customHeight="1" x14ac:dyDescent="0.25">
      <c r="B26" s="156"/>
      <c r="C26" s="203" t="s">
        <v>94</v>
      </c>
      <c r="D26" s="203"/>
      <c r="E26" s="37">
        <f>IF(E22+E23=1,1,0)</f>
        <v>0</v>
      </c>
      <c r="F26" s="160">
        <v>427</v>
      </c>
      <c r="G26" s="158">
        <f t="shared" si="0"/>
        <v>0</v>
      </c>
    </row>
    <row r="27" spans="2:13" ht="75" customHeight="1" x14ac:dyDescent="0.25">
      <c r="B27" s="156"/>
      <c r="C27" s="203" t="s">
        <v>95</v>
      </c>
      <c r="D27" s="203"/>
      <c r="E27" s="37">
        <f>IF(E24+E25=1,1,0)</f>
        <v>0</v>
      </c>
      <c r="F27" s="160">
        <v>1118</v>
      </c>
      <c r="G27" s="158">
        <f t="shared" si="0"/>
        <v>0</v>
      </c>
    </row>
    <row r="28" spans="2:13" ht="75" customHeight="1" x14ac:dyDescent="0.25">
      <c r="B28" s="156"/>
      <c r="C28" s="203" t="s">
        <v>96</v>
      </c>
      <c r="D28" s="203"/>
      <c r="E28" s="157"/>
      <c r="F28" s="160">
        <v>1715</v>
      </c>
      <c r="G28" s="158">
        <f t="shared" si="0"/>
        <v>0</v>
      </c>
    </row>
    <row r="29" spans="2:13" ht="75" customHeight="1" x14ac:dyDescent="0.25">
      <c r="B29" s="162"/>
      <c r="C29" s="167" t="s">
        <v>86</v>
      </c>
      <c r="D29" s="161" t="s">
        <v>87</v>
      </c>
      <c r="E29" s="157"/>
      <c r="F29" s="155">
        <v>216</v>
      </c>
      <c r="G29" s="158">
        <v>0</v>
      </c>
    </row>
    <row r="30" spans="2:13" ht="75" customHeight="1" x14ac:dyDescent="0.25">
      <c r="B30" s="156"/>
      <c r="C30" s="199" t="s">
        <v>97</v>
      </c>
      <c r="D30" s="200"/>
      <c r="E30" s="157"/>
      <c r="F30" s="43">
        <v>2397</v>
      </c>
      <c r="G30" s="158">
        <f>E30*F30</f>
        <v>0</v>
      </c>
    </row>
    <row r="31" spans="2:13" ht="75" customHeight="1" x14ac:dyDescent="0.25">
      <c r="B31" s="156"/>
      <c r="C31" s="199" t="s">
        <v>84</v>
      </c>
      <c r="D31" s="200"/>
      <c r="E31" s="157"/>
      <c r="F31" s="43">
        <v>507</v>
      </c>
      <c r="G31" s="158">
        <f>E31*F31</f>
        <v>0</v>
      </c>
      <c r="M31"/>
    </row>
    <row r="32" spans="2:13" ht="75" customHeight="1" x14ac:dyDescent="0.25">
      <c r="B32" s="160"/>
      <c r="C32" s="203" t="s">
        <v>85</v>
      </c>
      <c r="D32" s="203"/>
      <c r="E32" s="10"/>
      <c r="F32" s="43">
        <v>564</v>
      </c>
      <c r="G32" s="158">
        <f t="shared" si="0"/>
        <v>0</v>
      </c>
      <c r="K32"/>
    </row>
    <row r="33" spans="2:7" ht="75" customHeight="1" x14ac:dyDescent="0.25">
      <c r="B33" s="160"/>
      <c r="C33" s="199" t="s">
        <v>81</v>
      </c>
      <c r="D33" s="200"/>
      <c r="E33" s="10"/>
      <c r="F33" s="43">
        <v>6</v>
      </c>
      <c r="G33" s="158">
        <f t="shared" si="0"/>
        <v>0</v>
      </c>
    </row>
    <row r="34" spans="2:7" ht="75" customHeight="1" x14ac:dyDescent="0.25">
      <c r="B34" s="160"/>
      <c r="C34" s="199" t="s">
        <v>82</v>
      </c>
      <c r="D34" s="200"/>
      <c r="E34" s="10"/>
      <c r="F34" s="151"/>
      <c r="G34" s="158"/>
    </row>
    <row r="35" spans="2:7" ht="75" customHeight="1" x14ac:dyDescent="0.25">
      <c r="B35" s="160"/>
      <c r="C35" s="199" t="s">
        <v>83</v>
      </c>
      <c r="D35" s="200"/>
      <c r="E35" s="10"/>
      <c r="F35" s="151"/>
      <c r="G35" s="158"/>
    </row>
    <row r="36" spans="2:7" ht="39.950000000000003" customHeight="1" x14ac:dyDescent="0.25">
      <c r="B36" s="160"/>
      <c r="C36" s="203" t="s">
        <v>23</v>
      </c>
      <c r="D36" s="203"/>
      <c r="E36" s="37">
        <f>SUM(E22:E25)</f>
        <v>0</v>
      </c>
      <c r="F36" s="155">
        <v>2530</v>
      </c>
      <c r="G36" s="158">
        <f t="shared" si="0"/>
        <v>0</v>
      </c>
    </row>
    <row r="37" spans="2:7" ht="75" customHeight="1" x14ac:dyDescent="0.25">
      <c r="B37" s="160"/>
      <c r="C37" s="225" t="s">
        <v>3</v>
      </c>
      <c r="D37" s="167" t="s">
        <v>8</v>
      </c>
      <c r="E37" s="157"/>
      <c r="F37" s="160">
        <v>1716</v>
      </c>
      <c r="G37" s="158">
        <f t="shared" si="0"/>
        <v>0</v>
      </c>
    </row>
    <row r="38" spans="2:7" ht="75" customHeight="1" x14ac:dyDescent="0.25">
      <c r="B38" s="160"/>
      <c r="C38" s="217"/>
      <c r="D38" s="167" t="s">
        <v>9</v>
      </c>
      <c r="E38" s="157"/>
      <c r="F38" s="160">
        <v>1716</v>
      </c>
      <c r="G38" s="158">
        <f t="shared" si="0"/>
        <v>0</v>
      </c>
    </row>
    <row r="39" spans="2:7" ht="75" customHeight="1" x14ac:dyDescent="0.25">
      <c r="B39" s="160"/>
      <c r="C39" s="217"/>
      <c r="D39" s="167" t="s">
        <v>10</v>
      </c>
      <c r="E39" s="157"/>
      <c r="F39" s="160">
        <v>1716</v>
      </c>
      <c r="G39" s="158">
        <f t="shared" si="0"/>
        <v>0</v>
      </c>
    </row>
    <row r="40" spans="2:7" ht="75" customHeight="1" x14ac:dyDescent="0.25">
      <c r="B40" s="160"/>
      <c r="C40" s="217"/>
      <c r="D40" s="167" t="s">
        <v>99</v>
      </c>
      <c r="E40" s="157"/>
      <c r="F40" s="160">
        <v>2275</v>
      </c>
      <c r="G40" s="158">
        <f t="shared" si="0"/>
        <v>0</v>
      </c>
    </row>
    <row r="41" spans="2:7" ht="75" customHeight="1" x14ac:dyDescent="0.25">
      <c r="B41" s="160"/>
      <c r="C41" s="217"/>
      <c r="D41" s="167" t="s">
        <v>100</v>
      </c>
      <c r="E41" s="157"/>
      <c r="F41" s="160">
        <v>2275</v>
      </c>
      <c r="G41" s="158">
        <f t="shared" si="0"/>
        <v>0</v>
      </c>
    </row>
    <row r="42" spans="2:7" ht="75" customHeight="1" x14ac:dyDescent="0.25">
      <c r="B42" s="160"/>
      <c r="C42" s="217"/>
      <c r="D42" s="167" t="s">
        <v>101</v>
      </c>
      <c r="E42" s="157"/>
      <c r="F42" s="160">
        <v>2470</v>
      </c>
      <c r="G42" s="158">
        <f t="shared" si="0"/>
        <v>0</v>
      </c>
    </row>
    <row r="43" spans="2:7" ht="75" customHeight="1" x14ac:dyDescent="0.25">
      <c r="B43" s="160"/>
      <c r="C43" s="217"/>
      <c r="D43" s="167" t="s">
        <v>102</v>
      </c>
      <c r="E43" s="157"/>
      <c r="F43" s="160">
        <v>2470</v>
      </c>
      <c r="G43" s="158">
        <f t="shared" si="0"/>
        <v>0</v>
      </c>
    </row>
    <row r="44" spans="2:7" ht="75" customHeight="1" x14ac:dyDescent="0.25">
      <c r="B44" s="160"/>
      <c r="C44" s="218"/>
      <c r="D44" s="167" t="s">
        <v>103</v>
      </c>
      <c r="E44" s="157"/>
      <c r="F44" s="160">
        <v>2470</v>
      </c>
      <c r="G44" s="158">
        <f t="shared" si="0"/>
        <v>0</v>
      </c>
    </row>
    <row r="45" spans="2:7" ht="75" customHeight="1" x14ac:dyDescent="0.25">
      <c r="B45" s="156"/>
      <c r="C45" s="225" t="s">
        <v>4</v>
      </c>
      <c r="D45" s="167" t="s">
        <v>6</v>
      </c>
      <c r="E45" s="157"/>
      <c r="F45" s="160">
        <v>936</v>
      </c>
      <c r="G45" s="158">
        <f t="shared" si="0"/>
        <v>0</v>
      </c>
    </row>
    <row r="46" spans="2:7" ht="75" customHeight="1" x14ac:dyDescent="0.25">
      <c r="B46" s="156"/>
      <c r="C46" s="217"/>
      <c r="D46" s="167" t="s">
        <v>7</v>
      </c>
      <c r="E46" s="157"/>
      <c r="F46" s="160">
        <v>1716</v>
      </c>
      <c r="G46" s="158">
        <f t="shared" si="0"/>
        <v>0</v>
      </c>
    </row>
    <row r="47" spans="2:7" ht="75" customHeight="1" x14ac:dyDescent="0.25">
      <c r="B47" s="156"/>
      <c r="C47" s="218"/>
      <c r="D47" s="167" t="s">
        <v>89</v>
      </c>
      <c r="E47" s="157"/>
      <c r="F47" s="160">
        <v>936</v>
      </c>
      <c r="G47" s="158">
        <f t="shared" si="0"/>
        <v>0</v>
      </c>
    </row>
    <row r="48" spans="2:7" ht="39.950000000000003" customHeight="1" x14ac:dyDescent="0.25">
      <c r="B48" s="17"/>
      <c r="C48" s="224" t="s">
        <v>24</v>
      </c>
      <c r="D48" s="224"/>
      <c r="E48" s="18"/>
      <c r="F48" s="19"/>
      <c r="G48" s="20">
        <f>SUM(G20:G46)</f>
        <v>0</v>
      </c>
    </row>
    <row r="49" spans="2:7" ht="18.75" x14ac:dyDescent="0.25"/>
    <row r="50" spans="2:7" ht="18.75" x14ac:dyDescent="0.25">
      <c r="B50" s="223" t="s">
        <v>28</v>
      </c>
    </row>
    <row r="51" spans="2:7" ht="18.75" customHeight="1" x14ac:dyDescent="0.25">
      <c r="B51" s="223"/>
      <c r="C51" s="221"/>
      <c r="D51" s="221"/>
      <c r="F51" s="220"/>
      <c r="G51" s="220"/>
    </row>
    <row r="52" spans="2:7" ht="18.75" x14ac:dyDescent="0.25">
      <c r="B52" s="223"/>
      <c r="C52" s="222" t="s">
        <v>29</v>
      </c>
      <c r="D52" s="222"/>
      <c r="E52" s="32"/>
      <c r="F52" s="180" t="s">
        <v>30</v>
      </c>
      <c r="G52" s="180"/>
    </row>
    <row r="53" spans="2:7" ht="19.5" x14ac:dyDescent="0.25">
      <c r="B53" s="219" t="s">
        <v>31</v>
      </c>
      <c r="C53" s="221">
        <f>Смета!E37</f>
        <v>0</v>
      </c>
      <c r="D53" s="221"/>
      <c r="F53" s="220"/>
      <c r="G53" s="220"/>
    </row>
    <row r="54" spans="2:7" ht="18.75" x14ac:dyDescent="0.25">
      <c r="B54" s="219"/>
      <c r="C54" s="222" t="s">
        <v>29</v>
      </c>
      <c r="D54" s="222"/>
      <c r="E54" s="32"/>
      <c r="F54" s="180" t="s">
        <v>30</v>
      </c>
      <c r="G54" s="180"/>
    </row>
  </sheetData>
  <mergeCells count="36">
    <mergeCell ref="E8:E9"/>
    <mergeCell ref="B19:D19"/>
    <mergeCell ref="D2:D3"/>
    <mergeCell ref="C5:D5"/>
    <mergeCell ref="C6:D6"/>
    <mergeCell ref="C7:D7"/>
    <mergeCell ref="C8:D8"/>
    <mergeCell ref="F10:G13"/>
    <mergeCell ref="B11:B12"/>
    <mergeCell ref="F14:G14"/>
    <mergeCell ref="F15:G16"/>
    <mergeCell ref="F17:G17"/>
    <mergeCell ref="C37:C44"/>
    <mergeCell ref="C22:C2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45:C47"/>
    <mergeCell ref="C48:D48"/>
    <mergeCell ref="B50:B52"/>
    <mergeCell ref="C51:D51"/>
    <mergeCell ref="F51:G51"/>
    <mergeCell ref="C52:D52"/>
    <mergeCell ref="F52:G52"/>
    <mergeCell ref="B53:B54"/>
    <mergeCell ref="C53:D53"/>
    <mergeCell ref="F53:G53"/>
    <mergeCell ref="C54:D54"/>
    <mergeCell ref="F54:G54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zoomScaleNormal="100" workbookViewId="0"/>
  </sheetViews>
  <sheetFormatPr defaultRowHeight="39.950000000000003" customHeight="1" x14ac:dyDescent="0.25"/>
  <cols>
    <col min="1" max="1" width="9.140625" style="154"/>
    <col min="2" max="2" width="26.85546875" style="154" customWidth="1"/>
    <col min="3" max="3" width="20.42578125" style="140" bestFit="1" customWidth="1"/>
    <col min="4" max="4" width="24.28515625" style="140" bestFit="1" customWidth="1"/>
    <col min="5" max="5" width="15.140625" style="9" bestFit="1" customWidth="1"/>
    <col min="6" max="6" width="14.140625" style="2" bestFit="1" customWidth="1"/>
    <col min="7" max="7" width="17.5703125" style="14" customWidth="1"/>
    <col min="8" max="16384" width="9.140625" style="154"/>
  </cols>
  <sheetData>
    <row r="1" spans="2:7" ht="15" customHeight="1" thickBot="1" x14ac:dyDescent="0.3"/>
    <row r="2" spans="2:7" ht="15" customHeight="1" x14ac:dyDescent="0.25">
      <c r="B2" s="45" t="s">
        <v>98</v>
      </c>
      <c r="C2" s="141"/>
      <c r="D2" s="210">
        <f>Смета!F2</f>
        <v>0</v>
      </c>
      <c r="E2" s="47"/>
      <c r="F2" s="48" t="s">
        <v>14</v>
      </c>
      <c r="G2" s="143">
        <f>Смета!K2</f>
        <v>0</v>
      </c>
    </row>
    <row r="3" spans="2:7" ht="15" customHeight="1" thickBot="1" x14ac:dyDescent="0.3">
      <c r="B3" s="45" t="s">
        <v>13</v>
      </c>
      <c r="C3" s="141"/>
      <c r="D3" s="211"/>
      <c r="E3" s="47"/>
      <c r="F3" s="48" t="s">
        <v>15</v>
      </c>
      <c r="G3" s="144">
        <f>Смета!K3</f>
        <v>0</v>
      </c>
    </row>
    <row r="4" spans="2:7" ht="15" customHeight="1" x14ac:dyDescent="0.25">
      <c r="B4" s="45"/>
      <c r="C4" s="141"/>
      <c r="D4" s="49"/>
      <c r="E4" s="47"/>
      <c r="F4" s="48"/>
      <c r="G4" s="60"/>
    </row>
    <row r="5" spans="2:7" ht="15" customHeight="1" x14ac:dyDescent="0.25">
      <c r="B5" s="50" t="s">
        <v>16</v>
      </c>
      <c r="C5" s="204">
        <f>Смета!D9</f>
        <v>0</v>
      </c>
      <c r="D5" s="204"/>
      <c r="E5" s="47"/>
      <c r="F5" s="51" t="s">
        <v>34</v>
      </c>
      <c r="G5" s="59">
        <f>Смета!I9</f>
        <v>0</v>
      </c>
    </row>
    <row r="6" spans="2:7" ht="15" customHeight="1" x14ac:dyDescent="0.25">
      <c r="B6" s="50" t="s">
        <v>17</v>
      </c>
      <c r="C6" s="205">
        <f>Смета!D10</f>
        <v>0</v>
      </c>
      <c r="D6" s="205"/>
      <c r="E6" s="47"/>
      <c r="F6" s="51" t="s">
        <v>19</v>
      </c>
      <c r="G6" s="59">
        <f>Смета!I10</f>
        <v>0</v>
      </c>
    </row>
    <row r="7" spans="2:7" ht="15" customHeight="1" x14ac:dyDescent="0.25">
      <c r="B7" s="50" t="s">
        <v>18</v>
      </c>
      <c r="C7" s="205">
        <f>Смета!D11</f>
        <v>0</v>
      </c>
      <c r="D7" s="205"/>
      <c r="E7" s="47"/>
      <c r="F7" s="52"/>
      <c r="G7" s="61"/>
    </row>
    <row r="8" spans="2:7" ht="15" customHeight="1" x14ac:dyDescent="0.25">
      <c r="B8" s="50" t="s">
        <v>35</v>
      </c>
      <c r="C8" s="206">
        <f>Смета!D12</f>
        <v>0</v>
      </c>
      <c r="D8" s="205"/>
      <c r="E8" s="207" t="s">
        <v>20</v>
      </c>
      <c r="F8" s="48" t="s">
        <v>36</v>
      </c>
      <c r="G8" s="59">
        <f>Смета!K12</f>
        <v>0</v>
      </c>
    </row>
    <row r="9" spans="2:7" ht="15" customHeight="1" x14ac:dyDescent="0.25">
      <c r="B9" s="50"/>
      <c r="C9" s="141"/>
      <c r="D9" s="141"/>
      <c r="E9" s="207"/>
      <c r="F9" s="48" t="s">
        <v>22</v>
      </c>
      <c r="G9" s="59">
        <f>Смета!K13</f>
        <v>0</v>
      </c>
    </row>
    <row r="10" spans="2:7" ht="15" customHeight="1" x14ac:dyDescent="0.25">
      <c r="B10" s="58"/>
      <c r="C10" s="58"/>
      <c r="D10" s="58"/>
      <c r="F10" s="208"/>
      <c r="G10" s="208"/>
    </row>
    <row r="11" spans="2:7" ht="15" customHeight="1" x14ac:dyDescent="0.25">
      <c r="B11" s="215" t="s">
        <v>40</v>
      </c>
      <c r="C11" s="53" t="s">
        <v>41</v>
      </c>
      <c r="D11" s="114"/>
      <c r="F11" s="208"/>
      <c r="G11" s="208"/>
    </row>
    <row r="12" spans="2:7" ht="15" customHeight="1" x14ac:dyDescent="0.25">
      <c r="B12" s="216"/>
      <c r="C12" s="98" t="s">
        <v>42</v>
      </c>
      <c r="D12" s="113"/>
      <c r="F12" s="208"/>
      <c r="G12" s="208"/>
    </row>
    <row r="13" spans="2:7" ht="15" customHeight="1" x14ac:dyDescent="0.25">
      <c r="B13" s="168" t="s">
        <v>26</v>
      </c>
      <c r="C13" s="98" t="s">
        <v>43</v>
      </c>
      <c r="D13" s="113"/>
      <c r="F13" s="208"/>
      <c r="G13" s="208"/>
    </row>
    <row r="14" spans="2:7" ht="15" customHeight="1" x14ac:dyDescent="0.25">
      <c r="B14" s="24" t="s">
        <v>66</v>
      </c>
      <c r="C14" s="154" t="s">
        <v>71</v>
      </c>
      <c r="D14" s="63"/>
      <c r="F14" s="209" t="s">
        <v>37</v>
      </c>
      <c r="G14" s="209"/>
    </row>
    <row r="15" spans="2:7" ht="15" customHeight="1" x14ac:dyDescent="0.25">
      <c r="B15" s="54" t="s">
        <v>21</v>
      </c>
      <c r="C15" s="55" t="s">
        <v>44</v>
      </c>
      <c r="D15" s="114"/>
      <c r="F15" s="201" t="s">
        <v>38</v>
      </c>
      <c r="G15" s="201"/>
    </row>
    <row r="16" spans="2:7" ht="15" customHeight="1" x14ac:dyDescent="0.25">
      <c r="C16" s="154"/>
      <c r="D16" s="154"/>
      <c r="F16" s="201"/>
      <c r="G16" s="201"/>
    </row>
    <row r="17" spans="2:13" ht="15" customHeight="1" x14ac:dyDescent="0.25">
      <c r="B17" s="147"/>
      <c r="C17" s="49"/>
      <c r="D17" s="49"/>
      <c r="F17" s="202" t="s">
        <v>39</v>
      </c>
      <c r="G17" s="202"/>
    </row>
    <row r="18" spans="2:13" ht="15" customHeight="1" x14ac:dyDescent="0.25"/>
    <row r="19" spans="2:13" s="24" customFormat="1" ht="18.75" x14ac:dyDescent="0.25">
      <c r="B19" s="212" t="s">
        <v>0</v>
      </c>
      <c r="C19" s="213"/>
      <c r="D19" s="214"/>
      <c r="E19" s="12" t="s">
        <v>5</v>
      </c>
      <c r="F19" s="158" t="s">
        <v>1</v>
      </c>
      <c r="G19" s="158" t="s">
        <v>2</v>
      </c>
    </row>
    <row r="20" spans="2:13" s="24" customFormat="1" ht="73.5" customHeight="1" x14ac:dyDescent="0.25">
      <c r="B20" s="27"/>
      <c r="C20" s="167" t="s">
        <v>33</v>
      </c>
      <c r="D20" s="40"/>
      <c r="E20" s="153"/>
      <c r="F20" s="16"/>
      <c r="G20" s="158">
        <f>E20*F20</f>
        <v>0</v>
      </c>
    </row>
    <row r="21" spans="2:13" ht="75" customHeight="1" x14ac:dyDescent="0.25">
      <c r="B21" s="38"/>
      <c r="C21" s="169" t="s">
        <v>25</v>
      </c>
      <c r="D21" s="170" t="s">
        <v>93</v>
      </c>
      <c r="E21" s="10"/>
      <c r="F21" s="43">
        <v>2145</v>
      </c>
      <c r="G21" s="158">
        <f>E21*F21</f>
        <v>0</v>
      </c>
    </row>
    <row r="22" spans="2:13" ht="75" customHeight="1" x14ac:dyDescent="0.25">
      <c r="B22" s="160"/>
      <c r="C22" s="217" t="s">
        <v>11</v>
      </c>
      <c r="D22" s="167" t="s">
        <v>92</v>
      </c>
      <c r="E22" s="157"/>
      <c r="F22" s="43">
        <v>8706</v>
      </c>
      <c r="G22" s="158">
        <f t="shared" ref="G22:G47" si="0">E22*F22</f>
        <v>0</v>
      </c>
    </row>
    <row r="23" spans="2:13" ht="75" customHeight="1" x14ac:dyDescent="0.25">
      <c r="B23" s="160"/>
      <c r="C23" s="217"/>
      <c r="D23" s="167" t="s">
        <v>88</v>
      </c>
      <c r="E23" s="157"/>
      <c r="F23" s="43">
        <v>6735</v>
      </c>
      <c r="G23" s="158">
        <f t="shared" si="0"/>
        <v>0</v>
      </c>
    </row>
    <row r="24" spans="2:13" ht="75" customHeight="1" x14ac:dyDescent="0.25">
      <c r="B24" s="160"/>
      <c r="C24" s="217"/>
      <c r="D24" s="167" t="s">
        <v>91</v>
      </c>
      <c r="E24" s="157"/>
      <c r="F24" s="43">
        <v>9438</v>
      </c>
      <c r="G24" s="158">
        <f t="shared" si="0"/>
        <v>0</v>
      </c>
    </row>
    <row r="25" spans="2:13" ht="75" customHeight="1" x14ac:dyDescent="0.25">
      <c r="B25" s="156"/>
      <c r="C25" s="218"/>
      <c r="D25" s="167" t="s">
        <v>90</v>
      </c>
      <c r="E25" s="157"/>
      <c r="F25" s="43">
        <v>10725</v>
      </c>
      <c r="G25" s="158">
        <f t="shared" si="0"/>
        <v>0</v>
      </c>
    </row>
    <row r="26" spans="2:13" ht="75" customHeight="1" x14ac:dyDescent="0.25">
      <c r="B26" s="156"/>
      <c r="C26" s="203" t="s">
        <v>94</v>
      </c>
      <c r="D26" s="203"/>
      <c r="E26" s="37">
        <f>IF(E22+E23=1,1,0)</f>
        <v>0</v>
      </c>
      <c r="F26" s="160">
        <v>427</v>
      </c>
      <c r="G26" s="158">
        <f t="shared" si="0"/>
        <v>0</v>
      </c>
    </row>
    <row r="27" spans="2:13" ht="75" customHeight="1" x14ac:dyDescent="0.25">
      <c r="B27" s="156"/>
      <c r="C27" s="203" t="s">
        <v>95</v>
      </c>
      <c r="D27" s="203"/>
      <c r="E27" s="37">
        <f>IF(E24+E25=1,1,0)</f>
        <v>0</v>
      </c>
      <c r="F27" s="160">
        <v>1118</v>
      </c>
      <c r="G27" s="158">
        <f t="shared" si="0"/>
        <v>0</v>
      </c>
    </row>
    <row r="28" spans="2:13" ht="75" customHeight="1" x14ac:dyDescent="0.25">
      <c r="B28" s="156"/>
      <c r="C28" s="203" t="s">
        <v>96</v>
      </c>
      <c r="D28" s="203"/>
      <c r="E28" s="157"/>
      <c r="F28" s="160">
        <v>1715</v>
      </c>
      <c r="G28" s="158">
        <f t="shared" si="0"/>
        <v>0</v>
      </c>
    </row>
    <row r="29" spans="2:13" ht="75" customHeight="1" x14ac:dyDescent="0.25">
      <c r="B29" s="162"/>
      <c r="C29" s="167" t="s">
        <v>86</v>
      </c>
      <c r="D29" s="161" t="s">
        <v>87</v>
      </c>
      <c r="E29" s="157"/>
      <c r="F29" s="155">
        <v>216</v>
      </c>
      <c r="G29" s="158">
        <v>0</v>
      </c>
    </row>
    <row r="30" spans="2:13" ht="75" customHeight="1" x14ac:dyDescent="0.25">
      <c r="B30" s="156"/>
      <c r="C30" s="199" t="s">
        <v>97</v>
      </c>
      <c r="D30" s="200"/>
      <c r="E30" s="157"/>
      <c r="F30" s="43">
        <v>2397</v>
      </c>
      <c r="G30" s="158">
        <f>E30*F30</f>
        <v>0</v>
      </c>
    </row>
    <row r="31" spans="2:13" ht="75" customHeight="1" x14ac:dyDescent="0.25">
      <c r="B31" s="156"/>
      <c r="C31" s="199" t="s">
        <v>84</v>
      </c>
      <c r="D31" s="200"/>
      <c r="E31" s="157"/>
      <c r="F31" s="43">
        <v>507</v>
      </c>
      <c r="G31" s="158">
        <f>E31*F31</f>
        <v>0</v>
      </c>
      <c r="M31"/>
    </row>
    <row r="32" spans="2:13" ht="75" customHeight="1" x14ac:dyDescent="0.25">
      <c r="B32" s="160"/>
      <c r="C32" s="203" t="s">
        <v>85</v>
      </c>
      <c r="D32" s="203"/>
      <c r="E32" s="10"/>
      <c r="F32" s="43">
        <v>564</v>
      </c>
      <c r="G32" s="158">
        <f t="shared" si="0"/>
        <v>0</v>
      </c>
      <c r="K32"/>
    </row>
    <row r="33" spans="2:7" ht="75" customHeight="1" x14ac:dyDescent="0.25">
      <c r="B33" s="160"/>
      <c r="C33" s="199" t="s">
        <v>81</v>
      </c>
      <c r="D33" s="200"/>
      <c r="E33" s="10"/>
      <c r="F33" s="43">
        <v>6</v>
      </c>
      <c r="G33" s="158">
        <f t="shared" si="0"/>
        <v>0</v>
      </c>
    </row>
    <row r="34" spans="2:7" ht="75" customHeight="1" x14ac:dyDescent="0.25">
      <c r="B34" s="160"/>
      <c r="C34" s="199" t="s">
        <v>82</v>
      </c>
      <c r="D34" s="200"/>
      <c r="E34" s="10"/>
      <c r="F34" s="151"/>
      <c r="G34" s="158"/>
    </row>
    <row r="35" spans="2:7" ht="75" customHeight="1" x14ac:dyDescent="0.25">
      <c r="B35" s="160"/>
      <c r="C35" s="199" t="s">
        <v>83</v>
      </c>
      <c r="D35" s="200"/>
      <c r="E35" s="10"/>
      <c r="F35" s="151"/>
      <c r="G35" s="158"/>
    </row>
    <row r="36" spans="2:7" ht="39.950000000000003" customHeight="1" x14ac:dyDescent="0.25">
      <c r="B36" s="160"/>
      <c r="C36" s="203" t="s">
        <v>23</v>
      </c>
      <c r="D36" s="203"/>
      <c r="E36" s="37">
        <f>SUM(E22:E25)</f>
        <v>0</v>
      </c>
      <c r="F36" s="155">
        <v>2530</v>
      </c>
      <c r="G36" s="158">
        <f t="shared" si="0"/>
        <v>0</v>
      </c>
    </row>
    <row r="37" spans="2:7" ht="75" customHeight="1" x14ac:dyDescent="0.25">
      <c r="B37" s="160"/>
      <c r="C37" s="225" t="s">
        <v>3</v>
      </c>
      <c r="D37" s="167" t="s">
        <v>8</v>
      </c>
      <c r="E37" s="157"/>
      <c r="F37" s="160">
        <v>1716</v>
      </c>
      <c r="G37" s="158">
        <f t="shared" si="0"/>
        <v>0</v>
      </c>
    </row>
    <row r="38" spans="2:7" ht="75" customHeight="1" x14ac:dyDescent="0.25">
      <c r="B38" s="160"/>
      <c r="C38" s="217"/>
      <c r="D38" s="167" t="s">
        <v>9</v>
      </c>
      <c r="E38" s="157"/>
      <c r="F38" s="160">
        <v>1716</v>
      </c>
      <c r="G38" s="158">
        <f t="shared" si="0"/>
        <v>0</v>
      </c>
    </row>
    <row r="39" spans="2:7" ht="75" customHeight="1" x14ac:dyDescent="0.25">
      <c r="B39" s="160"/>
      <c r="C39" s="217"/>
      <c r="D39" s="167" t="s">
        <v>10</v>
      </c>
      <c r="E39" s="157"/>
      <c r="F39" s="160">
        <v>1716</v>
      </c>
      <c r="G39" s="158">
        <f t="shared" si="0"/>
        <v>0</v>
      </c>
    </row>
    <row r="40" spans="2:7" ht="75" customHeight="1" x14ac:dyDescent="0.25">
      <c r="B40" s="160"/>
      <c r="C40" s="217"/>
      <c r="D40" s="167" t="s">
        <v>99</v>
      </c>
      <c r="E40" s="157"/>
      <c r="F40" s="160">
        <v>2275</v>
      </c>
      <c r="G40" s="158">
        <f t="shared" si="0"/>
        <v>0</v>
      </c>
    </row>
    <row r="41" spans="2:7" ht="75" customHeight="1" x14ac:dyDescent="0.25">
      <c r="B41" s="160"/>
      <c r="C41" s="217"/>
      <c r="D41" s="167" t="s">
        <v>100</v>
      </c>
      <c r="E41" s="157"/>
      <c r="F41" s="160">
        <v>2275</v>
      </c>
      <c r="G41" s="158">
        <f t="shared" si="0"/>
        <v>0</v>
      </c>
    </row>
    <row r="42" spans="2:7" ht="75" customHeight="1" x14ac:dyDescent="0.25">
      <c r="B42" s="160"/>
      <c r="C42" s="217"/>
      <c r="D42" s="167" t="s">
        <v>101</v>
      </c>
      <c r="E42" s="157"/>
      <c r="F42" s="160">
        <v>2470</v>
      </c>
      <c r="G42" s="158">
        <f t="shared" si="0"/>
        <v>0</v>
      </c>
    </row>
    <row r="43" spans="2:7" ht="75" customHeight="1" x14ac:dyDescent="0.25">
      <c r="B43" s="160"/>
      <c r="C43" s="217"/>
      <c r="D43" s="167" t="s">
        <v>102</v>
      </c>
      <c r="E43" s="157"/>
      <c r="F43" s="160">
        <v>2470</v>
      </c>
      <c r="G43" s="158">
        <f t="shared" si="0"/>
        <v>0</v>
      </c>
    </row>
    <row r="44" spans="2:7" ht="75" customHeight="1" x14ac:dyDescent="0.25">
      <c r="B44" s="160"/>
      <c r="C44" s="218"/>
      <c r="D44" s="167" t="s">
        <v>103</v>
      </c>
      <c r="E44" s="157"/>
      <c r="F44" s="160">
        <v>2470</v>
      </c>
      <c r="G44" s="158">
        <f t="shared" si="0"/>
        <v>0</v>
      </c>
    </row>
    <row r="45" spans="2:7" ht="75" customHeight="1" x14ac:dyDescent="0.25">
      <c r="B45" s="156"/>
      <c r="C45" s="225" t="s">
        <v>4</v>
      </c>
      <c r="D45" s="167" t="s">
        <v>6</v>
      </c>
      <c r="E45" s="157"/>
      <c r="F45" s="160">
        <v>936</v>
      </c>
      <c r="G45" s="158">
        <f t="shared" si="0"/>
        <v>0</v>
      </c>
    </row>
    <row r="46" spans="2:7" ht="75" customHeight="1" x14ac:dyDescent="0.25">
      <c r="B46" s="156"/>
      <c r="C46" s="217"/>
      <c r="D46" s="167" t="s">
        <v>7</v>
      </c>
      <c r="E46" s="157"/>
      <c r="F46" s="160">
        <v>1716</v>
      </c>
      <c r="G46" s="158">
        <f t="shared" si="0"/>
        <v>0</v>
      </c>
    </row>
    <row r="47" spans="2:7" ht="75" customHeight="1" x14ac:dyDescent="0.25">
      <c r="B47" s="156"/>
      <c r="C47" s="218"/>
      <c r="D47" s="167" t="s">
        <v>89</v>
      </c>
      <c r="E47" s="157"/>
      <c r="F47" s="160">
        <v>936</v>
      </c>
      <c r="G47" s="158">
        <f t="shared" si="0"/>
        <v>0</v>
      </c>
    </row>
    <row r="48" spans="2:7" ht="39.950000000000003" customHeight="1" x14ac:dyDescent="0.25">
      <c r="B48" s="17"/>
      <c r="C48" s="224" t="s">
        <v>24</v>
      </c>
      <c r="D48" s="224"/>
      <c r="E48" s="18"/>
      <c r="F48" s="19"/>
      <c r="G48" s="20">
        <f>SUM(G20:G46)</f>
        <v>0</v>
      </c>
    </row>
    <row r="49" spans="2:7" ht="18.75" x14ac:dyDescent="0.25"/>
    <row r="50" spans="2:7" ht="18.75" x14ac:dyDescent="0.25">
      <c r="B50" s="223" t="s">
        <v>28</v>
      </c>
    </row>
    <row r="51" spans="2:7" ht="18.75" customHeight="1" x14ac:dyDescent="0.25">
      <c r="B51" s="223"/>
      <c r="C51" s="221"/>
      <c r="D51" s="221"/>
      <c r="F51" s="220"/>
      <c r="G51" s="220"/>
    </row>
    <row r="52" spans="2:7" ht="18.75" x14ac:dyDescent="0.25">
      <c r="B52" s="223"/>
      <c r="C52" s="222" t="s">
        <v>29</v>
      </c>
      <c r="D52" s="222"/>
      <c r="E52" s="32"/>
      <c r="F52" s="180" t="s">
        <v>30</v>
      </c>
      <c r="G52" s="180"/>
    </row>
    <row r="53" spans="2:7" ht="19.5" x14ac:dyDescent="0.25">
      <c r="B53" s="219" t="s">
        <v>31</v>
      </c>
      <c r="C53" s="221">
        <f>Смета!E37</f>
        <v>0</v>
      </c>
      <c r="D53" s="221"/>
      <c r="F53" s="220"/>
      <c r="G53" s="220"/>
    </row>
    <row r="54" spans="2:7" ht="18.75" x14ac:dyDescent="0.25">
      <c r="B54" s="219"/>
      <c r="C54" s="222" t="s">
        <v>29</v>
      </c>
      <c r="D54" s="222"/>
      <c r="E54" s="32"/>
      <c r="F54" s="180" t="s">
        <v>30</v>
      </c>
      <c r="G54" s="180"/>
    </row>
  </sheetData>
  <mergeCells count="36">
    <mergeCell ref="E8:E9"/>
    <mergeCell ref="B19:D19"/>
    <mergeCell ref="D2:D3"/>
    <mergeCell ref="C5:D5"/>
    <mergeCell ref="C6:D6"/>
    <mergeCell ref="C7:D7"/>
    <mergeCell ref="C8:D8"/>
    <mergeCell ref="F10:G13"/>
    <mergeCell ref="B11:B12"/>
    <mergeCell ref="F14:G14"/>
    <mergeCell ref="F15:G16"/>
    <mergeCell ref="F17:G17"/>
    <mergeCell ref="C37:C44"/>
    <mergeCell ref="C22:C2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45:C47"/>
    <mergeCell ref="C48:D48"/>
    <mergeCell ref="B50:B52"/>
    <mergeCell ref="C51:D51"/>
    <mergeCell ref="F51:G51"/>
    <mergeCell ref="C52:D52"/>
    <mergeCell ref="F52:G52"/>
    <mergeCell ref="B53:B54"/>
    <mergeCell ref="C53:D53"/>
    <mergeCell ref="F53:G53"/>
    <mergeCell ref="C54:D54"/>
    <mergeCell ref="F54:G54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zoomScaleNormal="100" workbookViewId="0"/>
  </sheetViews>
  <sheetFormatPr defaultRowHeight="39.950000000000003" customHeight="1" x14ac:dyDescent="0.25"/>
  <cols>
    <col min="1" max="1" width="9.140625" style="154"/>
    <col min="2" max="2" width="26.85546875" style="154" customWidth="1"/>
    <col min="3" max="3" width="20.42578125" style="140" bestFit="1" customWidth="1"/>
    <col min="4" max="4" width="24.28515625" style="140" bestFit="1" customWidth="1"/>
    <col min="5" max="5" width="15.140625" style="9" bestFit="1" customWidth="1"/>
    <col min="6" max="6" width="14.140625" style="2" bestFit="1" customWidth="1"/>
    <col min="7" max="7" width="17.5703125" style="14" customWidth="1"/>
    <col min="8" max="16384" width="9.140625" style="154"/>
  </cols>
  <sheetData>
    <row r="1" spans="2:7" ht="15" customHeight="1" thickBot="1" x14ac:dyDescent="0.3"/>
    <row r="2" spans="2:7" ht="15" customHeight="1" x14ac:dyDescent="0.25">
      <c r="B2" s="45" t="s">
        <v>98</v>
      </c>
      <c r="C2" s="141"/>
      <c r="D2" s="210">
        <f>Смета!F2</f>
        <v>0</v>
      </c>
      <c r="E2" s="47"/>
      <c r="F2" s="48" t="s">
        <v>14</v>
      </c>
      <c r="G2" s="143">
        <f>Смета!K2</f>
        <v>0</v>
      </c>
    </row>
    <row r="3" spans="2:7" ht="15" customHeight="1" thickBot="1" x14ac:dyDescent="0.3">
      <c r="B3" s="45" t="s">
        <v>13</v>
      </c>
      <c r="C3" s="141"/>
      <c r="D3" s="211"/>
      <c r="E3" s="47"/>
      <c r="F3" s="48" t="s">
        <v>15</v>
      </c>
      <c r="G3" s="144">
        <f>Смета!K3</f>
        <v>0</v>
      </c>
    </row>
    <row r="4" spans="2:7" ht="15" customHeight="1" x14ac:dyDescent="0.25">
      <c r="B4" s="45"/>
      <c r="C4" s="141"/>
      <c r="D4" s="49"/>
      <c r="E4" s="47"/>
      <c r="F4" s="48"/>
      <c r="G4" s="60"/>
    </row>
    <row r="5" spans="2:7" ht="15" customHeight="1" x14ac:dyDescent="0.25">
      <c r="B5" s="50" t="s">
        <v>16</v>
      </c>
      <c r="C5" s="204">
        <f>Смета!D9</f>
        <v>0</v>
      </c>
      <c r="D5" s="204"/>
      <c r="E5" s="47"/>
      <c r="F5" s="51" t="s">
        <v>34</v>
      </c>
      <c r="G5" s="59">
        <f>Смета!I9</f>
        <v>0</v>
      </c>
    </row>
    <row r="6" spans="2:7" ht="15" customHeight="1" x14ac:dyDescent="0.25">
      <c r="B6" s="50" t="s">
        <v>17</v>
      </c>
      <c r="C6" s="205">
        <f>Смета!D10</f>
        <v>0</v>
      </c>
      <c r="D6" s="205"/>
      <c r="E6" s="47"/>
      <c r="F6" s="51" t="s">
        <v>19</v>
      </c>
      <c r="G6" s="59">
        <f>Смета!I10</f>
        <v>0</v>
      </c>
    </row>
    <row r="7" spans="2:7" ht="15" customHeight="1" x14ac:dyDescent="0.25">
      <c r="B7" s="50" t="s">
        <v>18</v>
      </c>
      <c r="C7" s="205">
        <f>Смета!D11</f>
        <v>0</v>
      </c>
      <c r="D7" s="205"/>
      <c r="E7" s="47"/>
      <c r="F7" s="52"/>
      <c r="G7" s="61"/>
    </row>
    <row r="8" spans="2:7" ht="15" customHeight="1" x14ac:dyDescent="0.25">
      <c r="B8" s="50" t="s">
        <v>35</v>
      </c>
      <c r="C8" s="206">
        <f>Смета!D12</f>
        <v>0</v>
      </c>
      <c r="D8" s="205"/>
      <c r="E8" s="207" t="s">
        <v>20</v>
      </c>
      <c r="F8" s="48" t="s">
        <v>36</v>
      </c>
      <c r="G8" s="59">
        <f>Смета!K12</f>
        <v>0</v>
      </c>
    </row>
    <row r="9" spans="2:7" ht="15" customHeight="1" x14ac:dyDescent="0.25">
      <c r="B9" s="50"/>
      <c r="C9" s="141"/>
      <c r="D9" s="141"/>
      <c r="E9" s="207"/>
      <c r="F9" s="48" t="s">
        <v>22</v>
      </c>
      <c r="G9" s="59">
        <f>Смета!K13</f>
        <v>0</v>
      </c>
    </row>
    <row r="10" spans="2:7" ht="15" customHeight="1" x14ac:dyDescent="0.25">
      <c r="B10" s="58"/>
      <c r="C10" s="58"/>
      <c r="D10" s="58"/>
      <c r="F10" s="208"/>
      <c r="G10" s="208"/>
    </row>
    <row r="11" spans="2:7" ht="15" customHeight="1" x14ac:dyDescent="0.25">
      <c r="B11" s="215" t="s">
        <v>40</v>
      </c>
      <c r="C11" s="53" t="s">
        <v>41</v>
      </c>
      <c r="D11" s="114"/>
      <c r="F11" s="208"/>
      <c r="G11" s="208"/>
    </row>
    <row r="12" spans="2:7" ht="15" customHeight="1" x14ac:dyDescent="0.25">
      <c r="B12" s="216"/>
      <c r="C12" s="98" t="s">
        <v>42</v>
      </c>
      <c r="D12" s="113"/>
      <c r="F12" s="208"/>
      <c r="G12" s="208"/>
    </row>
    <row r="13" spans="2:7" ht="15" customHeight="1" x14ac:dyDescent="0.25">
      <c r="B13" s="166" t="s">
        <v>26</v>
      </c>
      <c r="C13" s="98" t="s">
        <v>43</v>
      </c>
      <c r="D13" s="113"/>
      <c r="F13" s="208"/>
      <c r="G13" s="208"/>
    </row>
    <row r="14" spans="2:7" ht="15" customHeight="1" x14ac:dyDescent="0.25">
      <c r="B14" s="24" t="s">
        <v>66</v>
      </c>
      <c r="C14" s="154" t="s">
        <v>71</v>
      </c>
      <c r="D14" s="63"/>
      <c r="F14" s="209" t="s">
        <v>37</v>
      </c>
      <c r="G14" s="209"/>
    </row>
    <row r="15" spans="2:7" ht="15" customHeight="1" x14ac:dyDescent="0.25">
      <c r="B15" s="54" t="s">
        <v>21</v>
      </c>
      <c r="C15" s="55" t="s">
        <v>44</v>
      </c>
      <c r="D15" s="114"/>
      <c r="F15" s="201" t="s">
        <v>38</v>
      </c>
      <c r="G15" s="201"/>
    </row>
    <row r="16" spans="2:7" ht="15" customHeight="1" x14ac:dyDescent="0.25">
      <c r="C16" s="154"/>
      <c r="D16" s="154"/>
      <c r="F16" s="201"/>
      <c r="G16" s="201"/>
    </row>
    <row r="17" spans="2:13" ht="15" customHeight="1" x14ac:dyDescent="0.25">
      <c r="B17" s="147"/>
      <c r="C17" s="49"/>
      <c r="D17" s="49"/>
      <c r="F17" s="202" t="s">
        <v>39</v>
      </c>
      <c r="G17" s="202"/>
    </row>
    <row r="18" spans="2:13" ht="15" customHeight="1" x14ac:dyDescent="0.25"/>
    <row r="19" spans="2:13" s="24" customFormat="1" ht="18.75" x14ac:dyDescent="0.25">
      <c r="B19" s="212" t="s">
        <v>0</v>
      </c>
      <c r="C19" s="213"/>
      <c r="D19" s="214"/>
      <c r="E19" s="12" t="s">
        <v>5</v>
      </c>
      <c r="F19" s="158" t="s">
        <v>1</v>
      </c>
      <c r="G19" s="158" t="s">
        <v>2</v>
      </c>
    </row>
    <row r="20" spans="2:13" s="24" customFormat="1" ht="73.5" customHeight="1" x14ac:dyDescent="0.25">
      <c r="B20" s="27"/>
      <c r="C20" s="163" t="s">
        <v>33</v>
      </c>
      <c r="D20" s="40"/>
      <c r="E20" s="153"/>
      <c r="F20" s="16"/>
      <c r="G20" s="158">
        <f>E20*F20</f>
        <v>0</v>
      </c>
    </row>
    <row r="21" spans="2:13" ht="75" customHeight="1" x14ac:dyDescent="0.25">
      <c r="B21" s="38"/>
      <c r="C21" s="164" t="s">
        <v>25</v>
      </c>
      <c r="D21" s="165" t="s">
        <v>93</v>
      </c>
      <c r="E21" s="10"/>
      <c r="F21" s="43">
        <v>2145</v>
      </c>
      <c r="G21" s="158">
        <f>E21*F21</f>
        <v>0</v>
      </c>
    </row>
    <row r="22" spans="2:13" ht="75" customHeight="1" x14ac:dyDescent="0.25">
      <c r="B22" s="160"/>
      <c r="C22" s="217" t="s">
        <v>11</v>
      </c>
      <c r="D22" s="163" t="s">
        <v>92</v>
      </c>
      <c r="E22" s="157"/>
      <c r="F22" s="43">
        <v>8706</v>
      </c>
      <c r="G22" s="158">
        <f t="shared" ref="G22:G47" si="0">E22*F22</f>
        <v>0</v>
      </c>
    </row>
    <row r="23" spans="2:13" ht="75" customHeight="1" x14ac:dyDescent="0.25">
      <c r="B23" s="160"/>
      <c r="C23" s="217"/>
      <c r="D23" s="163" t="s">
        <v>88</v>
      </c>
      <c r="E23" s="157"/>
      <c r="F23" s="43">
        <v>6735</v>
      </c>
      <c r="G23" s="158">
        <f t="shared" si="0"/>
        <v>0</v>
      </c>
    </row>
    <row r="24" spans="2:13" ht="75" customHeight="1" x14ac:dyDescent="0.25">
      <c r="B24" s="160"/>
      <c r="C24" s="217"/>
      <c r="D24" s="163" t="s">
        <v>91</v>
      </c>
      <c r="E24" s="157"/>
      <c r="F24" s="43">
        <v>9438</v>
      </c>
      <c r="G24" s="158">
        <f t="shared" si="0"/>
        <v>0</v>
      </c>
    </row>
    <row r="25" spans="2:13" ht="75" customHeight="1" x14ac:dyDescent="0.25">
      <c r="B25" s="156"/>
      <c r="C25" s="218"/>
      <c r="D25" s="163" t="s">
        <v>90</v>
      </c>
      <c r="E25" s="157"/>
      <c r="F25" s="43">
        <v>10725</v>
      </c>
      <c r="G25" s="158">
        <f t="shared" si="0"/>
        <v>0</v>
      </c>
    </row>
    <row r="26" spans="2:13" ht="75" customHeight="1" x14ac:dyDescent="0.25">
      <c r="B26" s="156"/>
      <c r="C26" s="203" t="s">
        <v>94</v>
      </c>
      <c r="D26" s="203"/>
      <c r="E26" s="37">
        <f>IF(E22+E23=1,1,0)</f>
        <v>0</v>
      </c>
      <c r="F26" s="160">
        <v>427</v>
      </c>
      <c r="G26" s="158">
        <f t="shared" si="0"/>
        <v>0</v>
      </c>
    </row>
    <row r="27" spans="2:13" ht="75" customHeight="1" x14ac:dyDescent="0.25">
      <c r="B27" s="156"/>
      <c r="C27" s="203" t="s">
        <v>95</v>
      </c>
      <c r="D27" s="203"/>
      <c r="E27" s="37">
        <f>IF(E24+E25=1,1,0)</f>
        <v>0</v>
      </c>
      <c r="F27" s="160">
        <v>1118</v>
      </c>
      <c r="G27" s="158">
        <f t="shared" si="0"/>
        <v>0</v>
      </c>
    </row>
    <row r="28" spans="2:13" ht="75" customHeight="1" x14ac:dyDescent="0.25">
      <c r="B28" s="156"/>
      <c r="C28" s="203" t="s">
        <v>96</v>
      </c>
      <c r="D28" s="203"/>
      <c r="E28" s="157"/>
      <c r="F28" s="160">
        <v>1715</v>
      </c>
      <c r="G28" s="158">
        <f t="shared" si="0"/>
        <v>0</v>
      </c>
    </row>
    <row r="29" spans="2:13" ht="75" customHeight="1" x14ac:dyDescent="0.25">
      <c r="B29" s="162"/>
      <c r="C29" s="163" t="s">
        <v>86</v>
      </c>
      <c r="D29" s="161" t="s">
        <v>87</v>
      </c>
      <c r="E29" s="157">
        <v>2</v>
      </c>
      <c r="F29" s="155">
        <v>216</v>
      </c>
      <c r="G29" s="158">
        <v>0</v>
      </c>
    </row>
    <row r="30" spans="2:13" ht="75" customHeight="1" x14ac:dyDescent="0.25">
      <c r="B30" s="156"/>
      <c r="C30" s="199" t="s">
        <v>97</v>
      </c>
      <c r="D30" s="200"/>
      <c r="E30" s="157"/>
      <c r="F30" s="43">
        <v>2397</v>
      </c>
      <c r="G30" s="158">
        <f>E30*F30</f>
        <v>0</v>
      </c>
    </row>
    <row r="31" spans="2:13" ht="75" customHeight="1" x14ac:dyDescent="0.25">
      <c r="B31" s="156"/>
      <c r="C31" s="199" t="s">
        <v>84</v>
      </c>
      <c r="D31" s="200"/>
      <c r="E31" s="157"/>
      <c r="F31" s="43">
        <v>507</v>
      </c>
      <c r="G31" s="158">
        <f>E31*F31</f>
        <v>0</v>
      </c>
      <c r="M31"/>
    </row>
    <row r="32" spans="2:13" ht="75" customHeight="1" x14ac:dyDescent="0.25">
      <c r="B32" s="160"/>
      <c r="C32" s="203" t="s">
        <v>85</v>
      </c>
      <c r="D32" s="203"/>
      <c r="E32" s="10"/>
      <c r="F32" s="43">
        <v>564</v>
      </c>
      <c r="G32" s="158">
        <f t="shared" si="0"/>
        <v>0</v>
      </c>
      <c r="K32"/>
    </row>
    <row r="33" spans="2:7" ht="75" customHeight="1" x14ac:dyDescent="0.25">
      <c r="B33" s="160"/>
      <c r="C33" s="199" t="s">
        <v>81</v>
      </c>
      <c r="D33" s="200"/>
      <c r="E33" s="10"/>
      <c r="F33" s="43">
        <v>6</v>
      </c>
      <c r="G33" s="158">
        <f t="shared" si="0"/>
        <v>0</v>
      </c>
    </row>
    <row r="34" spans="2:7" ht="75" customHeight="1" x14ac:dyDescent="0.25">
      <c r="B34" s="160"/>
      <c r="C34" s="199" t="s">
        <v>82</v>
      </c>
      <c r="D34" s="200"/>
      <c r="E34" s="10"/>
      <c r="F34" s="151"/>
      <c r="G34" s="158"/>
    </row>
    <row r="35" spans="2:7" ht="75" customHeight="1" x14ac:dyDescent="0.25">
      <c r="B35" s="160"/>
      <c r="C35" s="199" t="s">
        <v>83</v>
      </c>
      <c r="D35" s="200"/>
      <c r="E35" s="10"/>
      <c r="F35" s="151"/>
      <c r="G35" s="158"/>
    </row>
    <row r="36" spans="2:7" ht="39.950000000000003" customHeight="1" x14ac:dyDescent="0.25">
      <c r="B36" s="160"/>
      <c r="C36" s="203" t="s">
        <v>23</v>
      </c>
      <c r="D36" s="203"/>
      <c r="E36" s="37">
        <f>SUM(E22:E25)</f>
        <v>0</v>
      </c>
      <c r="F36" s="155">
        <v>2530</v>
      </c>
      <c r="G36" s="158">
        <f t="shared" si="0"/>
        <v>0</v>
      </c>
    </row>
    <row r="37" spans="2:7" ht="75" customHeight="1" x14ac:dyDescent="0.25">
      <c r="B37" s="160"/>
      <c r="C37" s="225" t="s">
        <v>3</v>
      </c>
      <c r="D37" s="163" t="s">
        <v>8</v>
      </c>
      <c r="E37" s="157"/>
      <c r="F37" s="160">
        <v>1716</v>
      </c>
      <c r="G37" s="158">
        <f t="shared" si="0"/>
        <v>0</v>
      </c>
    </row>
    <row r="38" spans="2:7" ht="75" customHeight="1" x14ac:dyDescent="0.25">
      <c r="B38" s="160"/>
      <c r="C38" s="217"/>
      <c r="D38" s="163" t="s">
        <v>9</v>
      </c>
      <c r="E38" s="157"/>
      <c r="F38" s="160">
        <v>1716</v>
      </c>
      <c r="G38" s="158">
        <f t="shared" si="0"/>
        <v>0</v>
      </c>
    </row>
    <row r="39" spans="2:7" ht="75" customHeight="1" x14ac:dyDescent="0.25">
      <c r="B39" s="160"/>
      <c r="C39" s="217"/>
      <c r="D39" s="163" t="s">
        <v>10</v>
      </c>
      <c r="E39" s="157"/>
      <c r="F39" s="160">
        <v>1716</v>
      </c>
      <c r="G39" s="158">
        <f t="shared" si="0"/>
        <v>0</v>
      </c>
    </row>
    <row r="40" spans="2:7" ht="75" customHeight="1" x14ac:dyDescent="0.25">
      <c r="B40" s="160"/>
      <c r="C40" s="217"/>
      <c r="D40" s="163" t="s">
        <v>99</v>
      </c>
      <c r="E40" s="157"/>
      <c r="F40" s="160">
        <v>2275</v>
      </c>
      <c r="G40" s="158">
        <f t="shared" si="0"/>
        <v>0</v>
      </c>
    </row>
    <row r="41" spans="2:7" ht="75" customHeight="1" x14ac:dyDescent="0.25">
      <c r="B41" s="160"/>
      <c r="C41" s="217"/>
      <c r="D41" s="163" t="s">
        <v>100</v>
      </c>
      <c r="E41" s="157"/>
      <c r="F41" s="160">
        <v>2275</v>
      </c>
      <c r="G41" s="158">
        <f t="shared" si="0"/>
        <v>0</v>
      </c>
    </row>
    <row r="42" spans="2:7" ht="75" customHeight="1" x14ac:dyDescent="0.25">
      <c r="B42" s="160"/>
      <c r="C42" s="217"/>
      <c r="D42" s="163" t="s">
        <v>101</v>
      </c>
      <c r="E42" s="157"/>
      <c r="F42" s="160">
        <v>2470</v>
      </c>
      <c r="G42" s="158">
        <f t="shared" si="0"/>
        <v>0</v>
      </c>
    </row>
    <row r="43" spans="2:7" ht="75" customHeight="1" x14ac:dyDescent="0.25">
      <c r="B43" s="160"/>
      <c r="C43" s="217"/>
      <c r="D43" s="163" t="s">
        <v>102</v>
      </c>
      <c r="E43" s="157"/>
      <c r="F43" s="160">
        <v>2470</v>
      </c>
      <c r="G43" s="158">
        <f t="shared" si="0"/>
        <v>0</v>
      </c>
    </row>
    <row r="44" spans="2:7" ht="75" customHeight="1" x14ac:dyDescent="0.25">
      <c r="B44" s="160"/>
      <c r="C44" s="218"/>
      <c r="D44" s="163" t="s">
        <v>103</v>
      </c>
      <c r="E44" s="157"/>
      <c r="F44" s="160">
        <v>2470</v>
      </c>
      <c r="G44" s="158">
        <f t="shared" si="0"/>
        <v>0</v>
      </c>
    </row>
    <row r="45" spans="2:7" ht="75" customHeight="1" x14ac:dyDescent="0.25">
      <c r="B45" s="156"/>
      <c r="C45" s="225" t="s">
        <v>4</v>
      </c>
      <c r="D45" s="163" t="s">
        <v>6</v>
      </c>
      <c r="E45" s="157"/>
      <c r="F45" s="160">
        <v>936</v>
      </c>
      <c r="G45" s="158">
        <f t="shared" si="0"/>
        <v>0</v>
      </c>
    </row>
    <row r="46" spans="2:7" ht="75" customHeight="1" x14ac:dyDescent="0.25">
      <c r="B46" s="156"/>
      <c r="C46" s="217"/>
      <c r="D46" s="163" t="s">
        <v>7</v>
      </c>
      <c r="E46" s="157"/>
      <c r="F46" s="160">
        <v>1716</v>
      </c>
      <c r="G46" s="158">
        <f t="shared" si="0"/>
        <v>0</v>
      </c>
    </row>
    <row r="47" spans="2:7" ht="75" customHeight="1" x14ac:dyDescent="0.25">
      <c r="B47" s="156"/>
      <c r="C47" s="218"/>
      <c r="D47" s="163" t="s">
        <v>89</v>
      </c>
      <c r="E47" s="157"/>
      <c r="F47" s="160">
        <v>936</v>
      </c>
      <c r="G47" s="158">
        <f t="shared" si="0"/>
        <v>0</v>
      </c>
    </row>
    <row r="48" spans="2:7" ht="39.950000000000003" customHeight="1" x14ac:dyDescent="0.25">
      <c r="B48" s="17"/>
      <c r="C48" s="224" t="s">
        <v>24</v>
      </c>
      <c r="D48" s="224"/>
      <c r="E48" s="18"/>
      <c r="F48" s="19"/>
      <c r="G48" s="20">
        <f>SUM(G20:G46)</f>
        <v>0</v>
      </c>
    </row>
    <row r="49" spans="2:7" ht="18.75" x14ac:dyDescent="0.25"/>
    <row r="50" spans="2:7" ht="18.75" x14ac:dyDescent="0.25">
      <c r="B50" s="223" t="s">
        <v>28</v>
      </c>
    </row>
    <row r="51" spans="2:7" ht="18.75" customHeight="1" x14ac:dyDescent="0.25">
      <c r="B51" s="223"/>
      <c r="C51" s="221"/>
      <c r="D51" s="221"/>
      <c r="F51" s="220"/>
      <c r="G51" s="220"/>
    </row>
    <row r="52" spans="2:7" ht="18.75" x14ac:dyDescent="0.25">
      <c r="B52" s="223"/>
      <c r="C52" s="222" t="s">
        <v>29</v>
      </c>
      <c r="D52" s="222"/>
      <c r="E52" s="32"/>
      <c r="F52" s="180" t="s">
        <v>30</v>
      </c>
      <c r="G52" s="180"/>
    </row>
    <row r="53" spans="2:7" ht="19.5" x14ac:dyDescent="0.25">
      <c r="B53" s="219" t="s">
        <v>31</v>
      </c>
      <c r="C53" s="221">
        <f>Смета!E37</f>
        <v>0</v>
      </c>
      <c r="D53" s="221"/>
      <c r="F53" s="220"/>
      <c r="G53" s="220"/>
    </row>
    <row r="54" spans="2:7" ht="18.75" x14ac:dyDescent="0.25">
      <c r="B54" s="219"/>
      <c r="C54" s="222" t="s">
        <v>29</v>
      </c>
      <c r="D54" s="222"/>
      <c r="E54" s="32"/>
      <c r="F54" s="180" t="s">
        <v>30</v>
      </c>
      <c r="G54" s="180"/>
    </row>
  </sheetData>
  <mergeCells count="36">
    <mergeCell ref="B53:B54"/>
    <mergeCell ref="C53:D53"/>
    <mergeCell ref="F53:G53"/>
    <mergeCell ref="C54:D54"/>
    <mergeCell ref="F54:G54"/>
    <mergeCell ref="C45:C47"/>
    <mergeCell ref="C48:D48"/>
    <mergeCell ref="B50:B52"/>
    <mergeCell ref="C51:D51"/>
    <mergeCell ref="F51:G51"/>
    <mergeCell ref="C52:D52"/>
    <mergeCell ref="F52:G52"/>
    <mergeCell ref="C37:C44"/>
    <mergeCell ref="C22:C2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F10:G13"/>
    <mergeCell ref="B11:B12"/>
    <mergeCell ref="F14:G14"/>
    <mergeCell ref="F15:G16"/>
    <mergeCell ref="F17:G17"/>
    <mergeCell ref="E8:E9"/>
    <mergeCell ref="B19:D19"/>
    <mergeCell ref="D2:D3"/>
    <mergeCell ref="C5:D5"/>
    <mergeCell ref="C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/>
  </sheetViews>
  <sheetFormatPr defaultRowHeight="15" x14ac:dyDescent="0.25"/>
  <cols>
    <col min="2" max="2" width="4.85546875" customWidth="1"/>
    <col min="3" max="3" width="33.85546875" bestFit="1" customWidth="1"/>
    <col min="4" max="4" width="33.85546875" customWidth="1"/>
    <col min="5" max="7" width="9.7109375" customWidth="1"/>
    <col min="8" max="8" width="27.85546875" bestFit="1" customWidth="1"/>
    <col min="9" max="9" width="19.5703125" customWidth="1"/>
    <col min="10" max="10" width="10.85546875" customWidth="1"/>
    <col min="11" max="11" width="9.42578125" bestFit="1" customWidth="1"/>
    <col min="12" max="12" width="10.5703125" bestFit="1" customWidth="1"/>
    <col min="13" max="13" width="29.7109375" customWidth="1"/>
  </cols>
  <sheetData>
    <row r="1" spans="2:13" ht="15.75" thickBot="1" x14ac:dyDescent="0.3"/>
    <row r="2" spans="2:13" s="44" customFormat="1" ht="19.5" customHeight="1" thickBot="1" x14ac:dyDescent="0.3">
      <c r="B2" s="233" t="s">
        <v>62</v>
      </c>
      <c r="C2" s="234"/>
      <c r="D2" s="234"/>
      <c r="E2" s="234"/>
      <c r="F2" s="234"/>
      <c r="G2" s="234"/>
      <c r="H2" s="81">
        <f>[1]Смета!E2</f>
        <v>0</v>
      </c>
      <c r="I2" s="82"/>
      <c r="J2" s="82"/>
      <c r="K2" s="82"/>
      <c r="L2" s="82"/>
      <c r="M2" s="83"/>
    </row>
    <row r="3" spans="2:13" s="44" customFormat="1" ht="18.75" customHeight="1" x14ac:dyDescent="0.25">
      <c r="B3" s="229" t="s">
        <v>27</v>
      </c>
      <c r="C3" s="231" t="s">
        <v>31</v>
      </c>
      <c r="D3" s="235" t="s">
        <v>53</v>
      </c>
      <c r="E3" s="240" t="s">
        <v>54</v>
      </c>
      <c r="F3" s="240"/>
      <c r="G3" s="240"/>
      <c r="H3" s="238" t="s">
        <v>55</v>
      </c>
      <c r="I3" s="238" t="s">
        <v>56</v>
      </c>
      <c r="J3" s="241" t="s">
        <v>57</v>
      </c>
      <c r="K3" s="242"/>
      <c r="L3" s="243"/>
      <c r="M3" s="226" t="s">
        <v>45</v>
      </c>
    </row>
    <row r="4" spans="2:13" s="44" customFormat="1" ht="19.5" thickBot="1" x14ac:dyDescent="0.3">
      <c r="B4" s="230"/>
      <c r="C4" s="232"/>
      <c r="D4" s="236"/>
      <c r="E4" s="74" t="s">
        <v>58</v>
      </c>
      <c r="F4" s="75" t="s">
        <v>20</v>
      </c>
      <c r="G4" s="76" t="s">
        <v>59</v>
      </c>
      <c r="H4" s="239"/>
      <c r="I4" s="239"/>
      <c r="J4" s="84" t="s">
        <v>63</v>
      </c>
      <c r="K4" s="84" t="s">
        <v>60</v>
      </c>
      <c r="L4" s="77" t="s">
        <v>61</v>
      </c>
      <c r="M4" s="227"/>
    </row>
    <row r="5" spans="2:13" s="44" customFormat="1" ht="18.75" x14ac:dyDescent="0.25">
      <c r="B5" s="85">
        <v>1</v>
      </c>
      <c r="C5" s="228"/>
      <c r="D5" s="87">
        <f>Смета!D9</f>
        <v>0</v>
      </c>
      <c r="E5" s="237">
        <f>Смета!K2</f>
        <v>0</v>
      </c>
      <c r="F5" s="100"/>
      <c r="G5" s="100"/>
      <c r="H5" s="122"/>
      <c r="I5" s="122"/>
      <c r="J5" s="123">
        <f>'Карниз 1'!G48*Смета!I18</f>
        <v>0</v>
      </c>
      <c r="K5" s="123">
        <f>Смета!K28</f>
        <v>0</v>
      </c>
      <c r="L5" s="124"/>
      <c r="M5" s="125"/>
    </row>
    <row r="6" spans="2:13" s="44" customFormat="1" ht="18.75" x14ac:dyDescent="0.25">
      <c r="B6" s="86">
        <v>2</v>
      </c>
      <c r="C6" s="228"/>
      <c r="D6" s="87">
        <f>Смета!D10</f>
        <v>0</v>
      </c>
      <c r="E6" s="237"/>
      <c r="F6" s="87"/>
      <c r="G6" s="87"/>
      <c r="H6" s="126"/>
      <c r="I6" s="126"/>
      <c r="J6" s="123">
        <f>'Карниз 2'!G48*Смета!I19</f>
        <v>0</v>
      </c>
      <c r="K6" s="127"/>
      <c r="L6" s="128"/>
      <c r="M6" s="129"/>
    </row>
    <row r="7" spans="2:13" s="44" customFormat="1" ht="18.75" x14ac:dyDescent="0.25">
      <c r="B7" s="86">
        <v>3</v>
      </c>
      <c r="C7" s="228"/>
      <c r="D7" s="87">
        <f>Смета!D11</f>
        <v>0</v>
      </c>
      <c r="E7" s="237"/>
      <c r="F7" s="87"/>
      <c r="G7" s="87"/>
      <c r="H7" s="126"/>
      <c r="I7" s="126"/>
      <c r="J7" s="123">
        <f>'Карниз 3'!G48*Смета!I20</f>
        <v>0</v>
      </c>
      <c r="K7" s="127"/>
      <c r="L7" s="128"/>
      <c r="M7" s="129"/>
    </row>
    <row r="8" spans="2:13" s="44" customFormat="1" ht="18.75" x14ac:dyDescent="0.25">
      <c r="B8" s="86">
        <v>4</v>
      </c>
      <c r="C8" s="228"/>
      <c r="D8" s="87">
        <f>Смета!D12</f>
        <v>0</v>
      </c>
      <c r="E8" s="237"/>
      <c r="F8" s="87"/>
      <c r="G8" s="87"/>
      <c r="H8" s="126"/>
      <c r="I8" s="126"/>
      <c r="J8" s="123">
        <f>'Карниз 4'!G48*Смета!I21</f>
        <v>0</v>
      </c>
      <c r="K8" s="127"/>
      <c r="L8" s="128"/>
      <c r="M8" s="129"/>
    </row>
    <row r="9" spans="2:13" s="44" customFormat="1" ht="18.75" x14ac:dyDescent="0.25">
      <c r="B9" s="86">
        <v>5</v>
      </c>
      <c r="C9" s="228"/>
      <c r="D9" s="87"/>
      <c r="E9" s="237"/>
      <c r="F9" s="87"/>
      <c r="G9" s="87"/>
      <c r="H9" s="126"/>
      <c r="I9" s="126"/>
      <c r="J9" s="123">
        <f>'Карниз 5'!G48*Смета!I22</f>
        <v>0</v>
      </c>
      <c r="K9" s="127"/>
      <c r="L9" s="128"/>
      <c r="M9" s="129"/>
    </row>
    <row r="10" spans="2:13" s="44" customFormat="1" ht="18.75" x14ac:dyDescent="0.25">
      <c r="B10" s="86">
        <v>6</v>
      </c>
      <c r="C10" s="228"/>
      <c r="D10" s="87"/>
      <c r="E10" s="237"/>
      <c r="F10" s="87"/>
      <c r="G10" s="87"/>
      <c r="H10" s="126"/>
      <c r="I10" s="126"/>
      <c r="J10" s="123"/>
      <c r="K10" s="127"/>
      <c r="L10" s="128"/>
      <c r="M10" s="129"/>
    </row>
    <row r="11" spans="2:13" s="44" customFormat="1" ht="18.75" x14ac:dyDescent="0.25">
      <c r="B11" s="86">
        <v>7</v>
      </c>
      <c r="C11" s="228"/>
      <c r="D11" s="87"/>
      <c r="E11" s="237"/>
      <c r="F11" s="87"/>
      <c r="G11" s="87"/>
      <c r="H11" s="126"/>
      <c r="I11" s="126"/>
      <c r="J11" s="123"/>
      <c r="K11" s="127"/>
      <c r="L11" s="128"/>
      <c r="M11" s="129"/>
    </row>
    <row r="12" spans="2:13" s="44" customFormat="1" ht="18.75" x14ac:dyDescent="0.25">
      <c r="B12" s="86">
        <v>8</v>
      </c>
      <c r="C12" s="228"/>
      <c r="D12" s="87"/>
      <c r="E12" s="237"/>
      <c r="F12" s="87"/>
      <c r="G12" s="87"/>
      <c r="H12" s="126"/>
      <c r="I12" s="126"/>
      <c r="J12" s="123"/>
      <c r="K12" s="127"/>
      <c r="L12" s="128"/>
      <c r="M12" s="129"/>
    </row>
    <row r="13" spans="2:13" s="44" customFormat="1" ht="18.75" x14ac:dyDescent="0.25">
      <c r="B13" s="86">
        <v>9</v>
      </c>
      <c r="C13" s="228"/>
      <c r="D13" s="87"/>
      <c r="E13" s="237"/>
      <c r="F13" s="87"/>
      <c r="G13" s="87"/>
      <c r="H13" s="126"/>
      <c r="I13" s="126"/>
      <c r="J13" s="123"/>
      <c r="K13" s="127"/>
      <c r="L13" s="128"/>
      <c r="M13" s="129"/>
    </row>
    <row r="14" spans="2:13" s="44" customFormat="1" ht="19.5" thickBot="1" x14ac:dyDescent="0.3">
      <c r="B14" s="88">
        <v>10</v>
      </c>
      <c r="C14" s="228"/>
      <c r="D14" s="99"/>
      <c r="E14" s="237"/>
      <c r="F14" s="99"/>
      <c r="G14" s="99"/>
      <c r="H14" s="130"/>
      <c r="I14" s="130"/>
      <c r="J14" s="123"/>
      <c r="K14" s="131"/>
      <c r="L14" s="132"/>
      <c r="M14" s="133"/>
    </row>
    <row r="15" spans="2:13" s="44" customFormat="1" ht="19.5" thickBot="1" x14ac:dyDescent="0.3">
      <c r="B15" s="89"/>
      <c r="C15" s="149" t="s">
        <v>78</v>
      </c>
      <c r="D15" s="90">
        <f>D17-D16</f>
        <v>0</v>
      </c>
      <c r="E15" s="91"/>
      <c r="F15" s="92"/>
      <c r="G15" s="92"/>
      <c r="H15" s="93"/>
      <c r="I15" s="93"/>
      <c r="J15" s="93"/>
      <c r="K15" s="93"/>
      <c r="L15" s="94"/>
      <c r="M15" s="95"/>
    </row>
    <row r="16" spans="2:13" s="73" customFormat="1" ht="19.5" thickBot="1" x14ac:dyDescent="0.3">
      <c r="B16" s="96"/>
      <c r="C16" s="150" t="s">
        <v>79</v>
      </c>
      <c r="D16" s="134">
        <f>SUM(J5:J14)+SUM(K5:K14)</f>
        <v>0</v>
      </c>
      <c r="E16" s="135"/>
      <c r="F16" s="136"/>
      <c r="G16" s="136"/>
      <c r="H16" s="137"/>
      <c r="I16" s="137"/>
      <c r="J16" s="137"/>
      <c r="K16" s="137"/>
      <c r="L16" s="138"/>
      <c r="M16" s="80"/>
    </row>
    <row r="17" spans="2:13" s="44" customFormat="1" ht="21" thickBot="1" x14ac:dyDescent="0.3">
      <c r="B17" s="96"/>
      <c r="C17" s="145" t="s">
        <v>80</v>
      </c>
      <c r="D17" s="97">
        <f>Смета!I29</f>
        <v>0</v>
      </c>
      <c r="E17" s="78"/>
      <c r="F17" s="78"/>
      <c r="G17" s="78"/>
      <c r="H17" s="79"/>
      <c r="I17" s="79"/>
      <c r="J17" s="79"/>
      <c r="K17" s="79"/>
      <c r="L17" s="79"/>
      <c r="M17" s="80"/>
    </row>
  </sheetData>
  <mergeCells count="11">
    <mergeCell ref="M3:M4"/>
    <mergeCell ref="C5:C14"/>
    <mergeCell ref="B3:B4"/>
    <mergeCell ref="C3:C4"/>
    <mergeCell ref="B2:G2"/>
    <mergeCell ref="D3:D4"/>
    <mergeCell ref="E5:E14"/>
    <mergeCell ref="H3:H4"/>
    <mergeCell ref="E3:G3"/>
    <mergeCell ref="J3:L3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Смета</vt:lpstr>
      <vt:lpstr>Карниз 1</vt:lpstr>
      <vt:lpstr>Карниз 2</vt:lpstr>
      <vt:lpstr>Карниз 3</vt:lpstr>
      <vt:lpstr>Карниз 4</vt:lpstr>
      <vt:lpstr>Карниз 5</vt:lpstr>
      <vt:lpstr>Отчет</vt:lpstr>
      <vt:lpstr>Смета!Область_печати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2017-09-12T12:06:50Z</dcterms:modified>
</cp:coreProperties>
</file>